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Licitacoes-GLC\EDI\Entrada\Engenharia\2019\0000609-2019\SIGILOSO\PLANILHA e CRONOGRAMA\"/>
    </mc:Choice>
  </mc:AlternateContent>
  <bookViews>
    <workbookView xWindow="0" yWindow="450" windowWidth="20490" windowHeight="7455" tabRatio="594"/>
  </bookViews>
  <sheets>
    <sheet name="Planilha Justificada" sheetId="9" r:id="rId1"/>
  </sheets>
  <definedNames>
    <definedName name="_xlnm.Print_Titles" localSheetId="0">'Planilha Justificada'!$12:$13</definedName>
  </definedNames>
  <calcPr calcId="162913" fullPrecision="0"/>
</workbook>
</file>

<file path=xl/calcChain.xml><?xml version="1.0" encoding="utf-8"?>
<calcChain xmlns="http://schemas.openxmlformats.org/spreadsheetml/2006/main">
  <c r="F408" i="9" l="1"/>
  <c r="G408" i="9"/>
  <c r="H374" i="9" l="1"/>
  <c r="H18" i="9" l="1"/>
  <c r="H20" i="9"/>
  <c r="H21" i="9"/>
  <c r="H23" i="9"/>
  <c r="H25" i="9"/>
  <c r="H27" i="9"/>
  <c r="H28" i="9"/>
  <c r="H29" i="9"/>
  <c r="H30" i="9"/>
  <c r="H31" i="9"/>
  <c r="H32" i="9"/>
  <c r="H34" i="9"/>
  <c r="H35" i="9"/>
  <c r="H37" i="9"/>
  <c r="H38" i="9"/>
  <c r="H39" i="9"/>
  <c r="H40" i="9"/>
  <c r="H43" i="9"/>
  <c r="H44" i="9"/>
  <c r="H45" i="9"/>
  <c r="H48" i="9"/>
  <c r="H49" i="9"/>
  <c r="H50" i="9"/>
  <c r="H51" i="9"/>
  <c r="H53" i="9"/>
  <c r="H54" i="9"/>
  <c r="H56" i="9"/>
  <c r="H57" i="9"/>
  <c r="H58" i="9"/>
  <c r="H59" i="9"/>
  <c r="H61" i="9"/>
  <c r="H62" i="9"/>
  <c r="H63" i="9"/>
  <c r="H64" i="9"/>
  <c r="H65" i="9"/>
  <c r="H66" i="9"/>
  <c r="H67" i="9"/>
  <c r="H70" i="9"/>
  <c r="H71" i="9"/>
  <c r="H72" i="9"/>
  <c r="H73" i="9"/>
  <c r="H74" i="9"/>
  <c r="H75" i="9"/>
  <c r="H76" i="9"/>
  <c r="H77" i="9"/>
  <c r="H78" i="9"/>
  <c r="H79" i="9"/>
  <c r="H80" i="9"/>
  <c r="H82" i="9"/>
  <c r="I82" i="9"/>
  <c r="J82" i="9"/>
  <c r="K82" i="9"/>
  <c r="H85" i="9"/>
  <c r="I85" i="9"/>
  <c r="J85" i="9"/>
  <c r="K85" i="9"/>
  <c r="H86" i="9"/>
  <c r="I86" i="9"/>
  <c r="J86" i="9"/>
  <c r="K86" i="9"/>
  <c r="H87" i="9"/>
  <c r="I87" i="9"/>
  <c r="J87" i="9"/>
  <c r="K87" i="9"/>
  <c r="H88" i="9"/>
  <c r="I88" i="9"/>
  <c r="J88" i="9"/>
  <c r="K88" i="9"/>
  <c r="H89" i="9"/>
  <c r="I89" i="9"/>
  <c r="J89" i="9"/>
  <c r="K89" i="9"/>
  <c r="H90" i="9"/>
  <c r="I90" i="9"/>
  <c r="J90" i="9"/>
  <c r="K90" i="9"/>
  <c r="H92" i="9"/>
  <c r="I92" i="9"/>
  <c r="J92" i="9"/>
  <c r="K92" i="9"/>
  <c r="H93" i="9"/>
  <c r="I93" i="9"/>
  <c r="J93" i="9"/>
  <c r="K93" i="9"/>
  <c r="H95" i="9"/>
  <c r="I95" i="9"/>
  <c r="J95" i="9"/>
  <c r="K95" i="9"/>
  <c r="H96" i="9"/>
  <c r="I96" i="9"/>
  <c r="J96" i="9"/>
  <c r="K96" i="9"/>
  <c r="H97" i="9"/>
  <c r="I97" i="9"/>
  <c r="J97" i="9"/>
  <c r="K97" i="9"/>
  <c r="H98" i="9"/>
  <c r="I98" i="9"/>
  <c r="J98" i="9"/>
  <c r="K98" i="9"/>
  <c r="H100" i="9"/>
  <c r="I100" i="9"/>
  <c r="J100" i="9"/>
  <c r="K100" i="9"/>
  <c r="H101" i="9"/>
  <c r="I101" i="9"/>
  <c r="J101" i="9"/>
  <c r="K101" i="9"/>
  <c r="H102" i="9"/>
  <c r="I102" i="9"/>
  <c r="J102" i="9"/>
  <c r="K102" i="9"/>
  <c r="H103" i="9"/>
  <c r="I103" i="9"/>
  <c r="J103" i="9"/>
  <c r="K103" i="9"/>
  <c r="H104" i="9"/>
  <c r="I104" i="9"/>
  <c r="J104" i="9"/>
  <c r="K104" i="9"/>
  <c r="H105" i="9"/>
  <c r="I105" i="9"/>
  <c r="J105" i="9"/>
  <c r="K105" i="9"/>
  <c r="H106" i="9"/>
  <c r="I106" i="9"/>
  <c r="J106" i="9"/>
  <c r="K106" i="9"/>
  <c r="H108" i="9"/>
  <c r="I108" i="9"/>
  <c r="J108" i="9"/>
  <c r="K108" i="9"/>
  <c r="H109" i="9"/>
  <c r="I109" i="9"/>
  <c r="J109" i="9"/>
  <c r="K109" i="9"/>
  <c r="H110" i="9"/>
  <c r="I110" i="9"/>
  <c r="J110" i="9"/>
  <c r="K110" i="9"/>
  <c r="H111" i="9"/>
  <c r="I111" i="9"/>
  <c r="J111" i="9"/>
  <c r="K111" i="9"/>
  <c r="H112" i="9"/>
  <c r="I112" i="9"/>
  <c r="J112" i="9"/>
  <c r="K112" i="9"/>
  <c r="H113" i="9"/>
  <c r="I113" i="9"/>
  <c r="J113" i="9"/>
  <c r="K113" i="9"/>
  <c r="H115" i="9"/>
  <c r="I115" i="9"/>
  <c r="J115" i="9"/>
  <c r="K115" i="9"/>
  <c r="H116" i="9"/>
  <c r="I116" i="9"/>
  <c r="J116" i="9"/>
  <c r="K116" i="9"/>
  <c r="H117" i="9"/>
  <c r="I117" i="9"/>
  <c r="J117" i="9"/>
  <c r="K117" i="9"/>
  <c r="H119" i="9"/>
  <c r="I119" i="9"/>
  <c r="J119" i="9"/>
  <c r="K119" i="9"/>
  <c r="H120" i="9"/>
  <c r="I120" i="9"/>
  <c r="J120" i="9"/>
  <c r="K120" i="9"/>
  <c r="H121" i="9"/>
  <c r="I121" i="9"/>
  <c r="J121" i="9"/>
  <c r="K121" i="9"/>
  <c r="H122" i="9"/>
  <c r="I122" i="9"/>
  <c r="J122" i="9"/>
  <c r="K122" i="9"/>
  <c r="I20" i="9"/>
  <c r="I21" i="9"/>
  <c r="J18" i="9"/>
  <c r="J20" i="9"/>
  <c r="J21" i="9"/>
  <c r="I23" i="9"/>
  <c r="K23" i="9" s="1"/>
  <c r="J23" i="9"/>
  <c r="K18" i="9"/>
  <c r="K21" i="9"/>
  <c r="J25" i="9"/>
  <c r="K25" i="9" s="1"/>
  <c r="J27" i="9"/>
  <c r="K27" i="9"/>
  <c r="J28" i="9"/>
  <c r="K28" i="9" s="1"/>
  <c r="J29" i="9"/>
  <c r="K29" i="9"/>
  <c r="J30" i="9"/>
  <c r="K30" i="9" s="1"/>
  <c r="J31" i="9"/>
  <c r="K31" i="9"/>
  <c r="J32" i="9"/>
  <c r="K32" i="9" s="1"/>
  <c r="J34" i="9"/>
  <c r="K34" i="9"/>
  <c r="J35" i="9"/>
  <c r="K35" i="9" s="1"/>
  <c r="I37" i="9"/>
  <c r="J37" i="9"/>
  <c r="K37" i="9"/>
  <c r="I38" i="9"/>
  <c r="J38" i="9"/>
  <c r="K38" i="9"/>
  <c r="I39" i="9"/>
  <c r="K39" i="9" s="1"/>
  <c r="J39" i="9"/>
  <c r="I40" i="9"/>
  <c r="J40" i="9"/>
  <c r="I43" i="9"/>
  <c r="J43" i="9"/>
  <c r="K43" i="9"/>
  <c r="I44" i="9"/>
  <c r="J44" i="9"/>
  <c r="K44" i="9" s="1"/>
  <c r="I45" i="9"/>
  <c r="K45" i="9" s="1"/>
  <c r="J45" i="9"/>
  <c r="I48" i="9"/>
  <c r="K48" i="9" s="1"/>
  <c r="J48" i="9"/>
  <c r="I49" i="9"/>
  <c r="J49" i="9"/>
  <c r="K49" i="9"/>
  <c r="I50" i="9"/>
  <c r="J50" i="9"/>
  <c r="K50" i="9"/>
  <c r="I51" i="9"/>
  <c r="K51" i="9" s="1"/>
  <c r="J51" i="9"/>
  <c r="I53" i="9"/>
  <c r="J53" i="9"/>
  <c r="I54" i="9"/>
  <c r="J54" i="9"/>
  <c r="K54" i="9"/>
  <c r="I56" i="9"/>
  <c r="J56" i="9"/>
  <c r="K56" i="9"/>
  <c r="I57" i="9"/>
  <c r="K57" i="9" s="1"/>
  <c r="J57" i="9"/>
  <c r="I58" i="9"/>
  <c r="K58" i="9" s="1"/>
  <c r="J58" i="9"/>
  <c r="I59" i="9"/>
  <c r="J59" i="9"/>
  <c r="K59" i="9"/>
  <c r="I61" i="9"/>
  <c r="J61" i="9"/>
  <c r="K61" i="9"/>
  <c r="I62" i="9"/>
  <c r="K62" i="9" s="1"/>
  <c r="J62" i="9"/>
  <c r="I63" i="9"/>
  <c r="J63" i="9"/>
  <c r="I64" i="9"/>
  <c r="J64" i="9"/>
  <c r="K64" i="9"/>
  <c r="I65" i="9"/>
  <c r="J65" i="9"/>
  <c r="K65" i="9"/>
  <c r="I66" i="9"/>
  <c r="K66" i="9" s="1"/>
  <c r="J66" i="9"/>
  <c r="I67" i="9"/>
  <c r="K67" i="9" s="1"/>
  <c r="J67" i="9"/>
  <c r="I70" i="9"/>
  <c r="J70" i="9"/>
  <c r="K70" i="9"/>
  <c r="I71" i="9"/>
  <c r="J71" i="9"/>
  <c r="K71" i="9"/>
  <c r="I72" i="9"/>
  <c r="K72" i="9" s="1"/>
  <c r="J72" i="9"/>
  <c r="I73" i="9"/>
  <c r="J73" i="9"/>
  <c r="I74" i="9"/>
  <c r="J74" i="9"/>
  <c r="K74" i="9"/>
  <c r="I75" i="9"/>
  <c r="J75" i="9"/>
  <c r="K75" i="9"/>
  <c r="I76" i="9"/>
  <c r="K76" i="9" s="1"/>
  <c r="J76" i="9"/>
  <c r="I77" i="9"/>
  <c r="K77" i="9" s="1"/>
  <c r="J77" i="9"/>
  <c r="I78" i="9"/>
  <c r="J78" i="9"/>
  <c r="K78" i="9"/>
  <c r="I79" i="9"/>
  <c r="J79" i="9"/>
  <c r="K79" i="9"/>
  <c r="I80" i="9"/>
  <c r="K80" i="9" s="1"/>
  <c r="J80" i="9"/>
  <c r="H124" i="9"/>
  <c r="I124" i="9"/>
  <c r="K124" i="9" s="1"/>
  <c r="J124" i="9"/>
  <c r="H125" i="9"/>
  <c r="I125" i="9"/>
  <c r="K125" i="9" s="1"/>
  <c r="J125" i="9"/>
  <c r="H126" i="9"/>
  <c r="I126" i="9"/>
  <c r="K126" i="9" s="1"/>
  <c r="J126" i="9"/>
  <c r="H128" i="9"/>
  <c r="I128" i="9"/>
  <c r="K128" i="9" s="1"/>
  <c r="J128" i="9"/>
  <c r="H129" i="9"/>
  <c r="I129" i="9"/>
  <c r="K129" i="9" s="1"/>
  <c r="J129" i="9"/>
  <c r="H130" i="9"/>
  <c r="I130" i="9"/>
  <c r="K130" i="9" s="1"/>
  <c r="J130" i="9"/>
  <c r="H132" i="9"/>
  <c r="I132" i="9"/>
  <c r="K132" i="9" s="1"/>
  <c r="J132" i="9"/>
  <c r="H133" i="9"/>
  <c r="I133" i="9"/>
  <c r="K133" i="9" s="1"/>
  <c r="J133" i="9"/>
  <c r="H134" i="9"/>
  <c r="I134" i="9"/>
  <c r="K134" i="9" s="1"/>
  <c r="J134" i="9"/>
  <c r="H135" i="9"/>
  <c r="I135" i="9"/>
  <c r="K135" i="9" s="1"/>
  <c r="J135" i="9"/>
  <c r="H137" i="9"/>
  <c r="I137" i="9"/>
  <c r="K137" i="9" s="1"/>
  <c r="J137" i="9"/>
  <c r="H138" i="9"/>
  <c r="I138" i="9"/>
  <c r="K138" i="9" s="1"/>
  <c r="J138" i="9"/>
  <c r="H139" i="9"/>
  <c r="I139" i="9"/>
  <c r="K139" i="9" s="1"/>
  <c r="J139" i="9"/>
  <c r="H140" i="9"/>
  <c r="I140" i="9"/>
  <c r="K140" i="9" s="1"/>
  <c r="J140" i="9"/>
  <c r="H141" i="9"/>
  <c r="I141" i="9"/>
  <c r="K141" i="9" s="1"/>
  <c r="J141" i="9"/>
  <c r="H142" i="9"/>
  <c r="I142" i="9"/>
  <c r="K142" i="9" s="1"/>
  <c r="J142" i="9"/>
  <c r="H143" i="9"/>
  <c r="I143" i="9"/>
  <c r="K143" i="9" s="1"/>
  <c r="J143" i="9"/>
  <c r="H144" i="9"/>
  <c r="I144" i="9"/>
  <c r="K144" i="9" s="1"/>
  <c r="J144" i="9"/>
  <c r="H145" i="9"/>
  <c r="I145" i="9"/>
  <c r="K145" i="9" s="1"/>
  <c r="J145" i="9"/>
  <c r="H146" i="9"/>
  <c r="I146" i="9"/>
  <c r="K146" i="9" s="1"/>
  <c r="J146" i="9"/>
  <c r="H147" i="9"/>
  <c r="I147" i="9"/>
  <c r="K147" i="9" s="1"/>
  <c r="J147" i="9"/>
  <c r="H148" i="9"/>
  <c r="I148" i="9"/>
  <c r="K148" i="9" s="1"/>
  <c r="J148" i="9"/>
  <c r="H149" i="9"/>
  <c r="I149" i="9"/>
  <c r="K149" i="9" s="1"/>
  <c r="J149" i="9"/>
  <c r="H150" i="9"/>
  <c r="I150" i="9"/>
  <c r="K150" i="9" s="1"/>
  <c r="J150" i="9"/>
  <c r="H152" i="9"/>
  <c r="H153" i="9"/>
  <c r="I152" i="9"/>
  <c r="I153" i="9"/>
  <c r="I154" i="9"/>
  <c r="K152" i="9"/>
  <c r="K153" i="9"/>
  <c r="H154" i="9"/>
  <c r="J154" i="9"/>
  <c r="F155" i="9"/>
  <c r="G155" i="9"/>
  <c r="H158" i="9"/>
  <c r="I158" i="9"/>
  <c r="K158" i="9" s="1"/>
  <c r="J158" i="9"/>
  <c r="H160" i="9"/>
  <c r="I160" i="9"/>
  <c r="K160" i="9" s="1"/>
  <c r="J160" i="9"/>
  <c r="H162" i="9"/>
  <c r="I162" i="9"/>
  <c r="K162" i="9" s="1"/>
  <c r="J162" i="9"/>
  <c r="H163" i="9"/>
  <c r="I163" i="9"/>
  <c r="K163" i="9" s="1"/>
  <c r="J163" i="9"/>
  <c r="H164" i="9"/>
  <c r="I164" i="9"/>
  <c r="K164" i="9" s="1"/>
  <c r="J164" i="9"/>
  <c r="H165" i="9"/>
  <c r="I165" i="9"/>
  <c r="K165" i="9" s="1"/>
  <c r="J165" i="9"/>
  <c r="H166" i="9"/>
  <c r="I166" i="9"/>
  <c r="K166" i="9" s="1"/>
  <c r="J166" i="9"/>
  <c r="H167" i="9"/>
  <c r="I167" i="9"/>
  <c r="K167" i="9" s="1"/>
  <c r="J167" i="9"/>
  <c r="H168" i="9"/>
  <c r="I168" i="9"/>
  <c r="K168" i="9" s="1"/>
  <c r="J168" i="9"/>
  <c r="H170" i="9"/>
  <c r="I170" i="9"/>
  <c r="K170" i="9" s="1"/>
  <c r="J170" i="9"/>
  <c r="H171" i="9"/>
  <c r="I171" i="9"/>
  <c r="K171" i="9" s="1"/>
  <c r="J171" i="9"/>
  <c r="H172" i="9"/>
  <c r="I172" i="9"/>
  <c r="K172" i="9" s="1"/>
  <c r="J172" i="9"/>
  <c r="H173" i="9"/>
  <c r="I173" i="9"/>
  <c r="K173" i="9" s="1"/>
  <c r="J173" i="9"/>
  <c r="H174" i="9"/>
  <c r="I174" i="9"/>
  <c r="K174" i="9" s="1"/>
  <c r="J174" i="9"/>
  <c r="H175" i="9"/>
  <c r="I175" i="9"/>
  <c r="K175" i="9" s="1"/>
  <c r="J175" i="9"/>
  <c r="H176" i="9"/>
  <c r="I176" i="9"/>
  <c r="K176" i="9" s="1"/>
  <c r="J176" i="9"/>
  <c r="H177" i="9"/>
  <c r="I177" i="9"/>
  <c r="K177" i="9" s="1"/>
  <c r="J177" i="9"/>
  <c r="H178" i="9"/>
  <c r="I178" i="9"/>
  <c r="K178" i="9" s="1"/>
  <c r="J178" i="9"/>
  <c r="H179" i="9"/>
  <c r="I179" i="9"/>
  <c r="K179" i="9" s="1"/>
  <c r="J179" i="9"/>
  <c r="H180" i="9"/>
  <c r="I180" i="9"/>
  <c r="K180" i="9" s="1"/>
  <c r="J180" i="9"/>
  <c r="H181" i="9"/>
  <c r="I181" i="9"/>
  <c r="K181" i="9" s="1"/>
  <c r="J181" i="9"/>
  <c r="H183" i="9"/>
  <c r="I183" i="9"/>
  <c r="K183" i="9" s="1"/>
  <c r="J183" i="9"/>
  <c r="H184" i="9"/>
  <c r="I184" i="9"/>
  <c r="K184" i="9" s="1"/>
  <c r="J184" i="9"/>
  <c r="H185" i="9"/>
  <c r="I185" i="9"/>
  <c r="K185" i="9" s="1"/>
  <c r="J185" i="9"/>
  <c r="H186" i="9"/>
  <c r="I186" i="9"/>
  <c r="K186" i="9" s="1"/>
  <c r="J186" i="9"/>
  <c r="H187" i="9"/>
  <c r="I187" i="9"/>
  <c r="K187" i="9" s="1"/>
  <c r="J187" i="9"/>
  <c r="H188" i="9"/>
  <c r="I188" i="9"/>
  <c r="K188" i="9" s="1"/>
  <c r="J188" i="9"/>
  <c r="H189" i="9"/>
  <c r="I189" i="9"/>
  <c r="K189" i="9" s="1"/>
  <c r="J189" i="9"/>
  <c r="H190" i="9"/>
  <c r="I190" i="9"/>
  <c r="K190" i="9" s="1"/>
  <c r="J190" i="9"/>
  <c r="H191" i="9"/>
  <c r="I191" i="9"/>
  <c r="K191" i="9" s="1"/>
  <c r="J191" i="9"/>
  <c r="H192" i="9"/>
  <c r="I192" i="9"/>
  <c r="K192" i="9" s="1"/>
  <c r="J192" i="9"/>
  <c r="H193" i="9"/>
  <c r="I193" i="9"/>
  <c r="K193" i="9" s="1"/>
  <c r="J193" i="9"/>
  <c r="H194" i="9"/>
  <c r="I194" i="9"/>
  <c r="K194" i="9" s="1"/>
  <c r="J194" i="9"/>
  <c r="H195" i="9"/>
  <c r="I195" i="9"/>
  <c r="K195" i="9" s="1"/>
  <c r="J195" i="9"/>
  <c r="H196" i="9"/>
  <c r="I196" i="9"/>
  <c r="K196" i="9" s="1"/>
  <c r="J196" i="9"/>
  <c r="H197" i="9"/>
  <c r="I197" i="9"/>
  <c r="K197" i="9" s="1"/>
  <c r="J197" i="9"/>
  <c r="H198" i="9"/>
  <c r="J198" i="9"/>
  <c r="F198" i="9"/>
  <c r="G198" i="9"/>
  <c r="H202" i="9"/>
  <c r="I202" i="9"/>
  <c r="J202" i="9"/>
  <c r="K202" i="9"/>
  <c r="H204" i="9"/>
  <c r="I204" i="9"/>
  <c r="J204" i="9"/>
  <c r="K204" i="9"/>
  <c r="H205" i="9"/>
  <c r="I205" i="9"/>
  <c r="J205" i="9"/>
  <c r="K205" i="9"/>
  <c r="H206" i="9"/>
  <c r="I206" i="9"/>
  <c r="J206" i="9"/>
  <c r="K206" i="9"/>
  <c r="H207" i="9"/>
  <c r="I207" i="9"/>
  <c r="J207" i="9"/>
  <c r="K207" i="9"/>
  <c r="H209" i="9"/>
  <c r="I209" i="9"/>
  <c r="J209" i="9"/>
  <c r="K209" i="9"/>
  <c r="H210" i="9"/>
  <c r="I210" i="9"/>
  <c r="J210" i="9"/>
  <c r="K210" i="9"/>
  <c r="H211" i="9"/>
  <c r="I211" i="9"/>
  <c r="J211" i="9"/>
  <c r="K211" i="9"/>
  <c r="H212" i="9"/>
  <c r="H407" i="9" s="1"/>
  <c r="I212" i="9"/>
  <c r="J212" i="9"/>
  <c r="K212" i="9"/>
  <c r="H213" i="9"/>
  <c r="I213" i="9"/>
  <c r="J213" i="9"/>
  <c r="K213" i="9"/>
  <c r="H214" i="9"/>
  <c r="I214" i="9"/>
  <c r="J214" i="9"/>
  <c r="K214" i="9"/>
  <c r="H215" i="9"/>
  <c r="I215" i="9"/>
  <c r="J215" i="9"/>
  <c r="K215" i="9"/>
  <c r="H216" i="9"/>
  <c r="I216" i="9"/>
  <c r="J216" i="9"/>
  <c r="K216" i="9"/>
  <c r="H217" i="9"/>
  <c r="I217" i="9"/>
  <c r="J217" i="9"/>
  <c r="K217" i="9"/>
  <c r="H218" i="9"/>
  <c r="I218" i="9"/>
  <c r="J218" i="9"/>
  <c r="K218" i="9"/>
  <c r="H219" i="9"/>
  <c r="I219" i="9"/>
  <c r="J219" i="9"/>
  <c r="K219" i="9"/>
  <c r="H220" i="9"/>
  <c r="I220" i="9"/>
  <c r="J220" i="9"/>
  <c r="K220" i="9"/>
  <c r="H221" i="9"/>
  <c r="I221" i="9"/>
  <c r="J221" i="9"/>
  <c r="K221" i="9"/>
  <c r="H222" i="9"/>
  <c r="I222" i="9"/>
  <c r="J222" i="9"/>
  <c r="K222" i="9"/>
  <c r="H223" i="9"/>
  <c r="I223" i="9"/>
  <c r="J223" i="9"/>
  <c r="K223" i="9"/>
  <c r="H224" i="9"/>
  <c r="I224" i="9"/>
  <c r="J224" i="9"/>
  <c r="K224" i="9"/>
  <c r="H226" i="9"/>
  <c r="I226" i="9"/>
  <c r="J226" i="9"/>
  <c r="K226" i="9"/>
  <c r="H227" i="9"/>
  <c r="I227" i="9"/>
  <c r="J227" i="9"/>
  <c r="K227" i="9"/>
  <c r="H228" i="9"/>
  <c r="I228" i="9"/>
  <c r="J228" i="9"/>
  <c r="K228" i="9"/>
  <c r="H229" i="9"/>
  <c r="I229" i="9"/>
  <c r="J229" i="9"/>
  <c r="K229" i="9"/>
  <c r="H230" i="9"/>
  <c r="I230" i="9"/>
  <c r="J230" i="9"/>
  <c r="K230" i="9"/>
  <c r="H231" i="9"/>
  <c r="I231" i="9"/>
  <c r="J231" i="9"/>
  <c r="K231" i="9"/>
  <c r="H232" i="9"/>
  <c r="I232" i="9"/>
  <c r="J232" i="9"/>
  <c r="K232" i="9"/>
  <c r="H233" i="9"/>
  <c r="I233" i="9"/>
  <c r="J233" i="9"/>
  <c r="K233" i="9"/>
  <c r="H234" i="9"/>
  <c r="I234" i="9"/>
  <c r="J234" i="9"/>
  <c r="K234" i="9"/>
  <c r="H235" i="9"/>
  <c r="I235" i="9"/>
  <c r="J235" i="9"/>
  <c r="K235" i="9"/>
  <c r="H236" i="9"/>
  <c r="I236" i="9"/>
  <c r="J236" i="9"/>
  <c r="K236" i="9"/>
  <c r="H237" i="9"/>
  <c r="I237" i="9"/>
  <c r="J237" i="9"/>
  <c r="K237" i="9"/>
  <c r="H238" i="9"/>
  <c r="I238" i="9"/>
  <c r="J238" i="9"/>
  <c r="K238" i="9"/>
  <c r="H239" i="9"/>
  <c r="I239" i="9"/>
  <c r="J239" i="9"/>
  <c r="K239" i="9"/>
  <c r="H240" i="9"/>
  <c r="I240" i="9"/>
  <c r="J240" i="9"/>
  <c r="K240" i="9"/>
  <c r="H241" i="9"/>
  <c r="I241" i="9"/>
  <c r="J241" i="9"/>
  <c r="K241" i="9"/>
  <c r="H242" i="9"/>
  <c r="I242" i="9"/>
  <c r="J242" i="9"/>
  <c r="K242" i="9"/>
  <c r="H243" i="9"/>
  <c r="I243" i="9"/>
  <c r="J243" i="9"/>
  <c r="K243" i="9"/>
  <c r="H244" i="9"/>
  <c r="I244" i="9"/>
  <c r="J244" i="9"/>
  <c r="K244" i="9"/>
  <c r="H246" i="9"/>
  <c r="I246" i="9"/>
  <c r="J246" i="9"/>
  <c r="K246" i="9"/>
  <c r="H247" i="9"/>
  <c r="I247" i="9"/>
  <c r="J247" i="9"/>
  <c r="K247" i="9"/>
  <c r="H248" i="9"/>
  <c r="I248" i="9"/>
  <c r="J248" i="9"/>
  <c r="K248" i="9"/>
  <c r="H249" i="9"/>
  <c r="I249" i="9"/>
  <c r="J249" i="9"/>
  <c r="K249" i="9"/>
  <c r="H250" i="9"/>
  <c r="I250" i="9"/>
  <c r="J250" i="9"/>
  <c r="K250" i="9"/>
  <c r="H251" i="9"/>
  <c r="I251" i="9"/>
  <c r="J251" i="9"/>
  <c r="K251" i="9"/>
  <c r="H252" i="9"/>
  <c r="I252" i="9"/>
  <c r="J252" i="9"/>
  <c r="K252" i="9"/>
  <c r="H253" i="9"/>
  <c r="I253" i="9"/>
  <c r="J253" i="9"/>
  <c r="K253" i="9"/>
  <c r="H254" i="9"/>
  <c r="I254" i="9"/>
  <c r="J254" i="9"/>
  <c r="K254" i="9"/>
  <c r="H255" i="9"/>
  <c r="I255" i="9"/>
  <c r="J255" i="9"/>
  <c r="K255" i="9"/>
  <c r="I256" i="9"/>
  <c r="J256" i="9"/>
  <c r="H257" i="9"/>
  <c r="I257" i="9"/>
  <c r="J257" i="9"/>
  <c r="H258" i="9"/>
  <c r="I258" i="9"/>
  <c r="J258" i="9"/>
  <c r="H259" i="9"/>
  <c r="I259" i="9"/>
  <c r="K259" i="9" s="1"/>
  <c r="J259" i="9"/>
  <c r="H260" i="9"/>
  <c r="I260" i="9"/>
  <c r="J260" i="9"/>
  <c r="H261" i="9"/>
  <c r="I261" i="9"/>
  <c r="J261" i="9"/>
  <c r="H263" i="9"/>
  <c r="I263" i="9"/>
  <c r="J263" i="9"/>
  <c r="H264" i="9"/>
  <c r="I264" i="9"/>
  <c r="K264" i="9" s="1"/>
  <c r="J264" i="9"/>
  <c r="H265" i="9"/>
  <c r="I265" i="9"/>
  <c r="J265" i="9"/>
  <c r="H266" i="9"/>
  <c r="I266" i="9"/>
  <c r="J266" i="9"/>
  <c r="H267" i="9"/>
  <c r="I267" i="9"/>
  <c r="J267" i="9"/>
  <c r="H268" i="9"/>
  <c r="I268" i="9"/>
  <c r="K268" i="9" s="1"/>
  <c r="J268" i="9"/>
  <c r="H269" i="9"/>
  <c r="I269" i="9"/>
  <c r="J269" i="9"/>
  <c r="H270" i="9"/>
  <c r="I270" i="9"/>
  <c r="J270" i="9"/>
  <c r="H271" i="9"/>
  <c r="I271" i="9"/>
  <c r="J271" i="9"/>
  <c r="K271" i="9"/>
  <c r="H272" i="9"/>
  <c r="I272" i="9"/>
  <c r="J272" i="9"/>
  <c r="K272" i="9"/>
  <c r="H273" i="9"/>
  <c r="I273" i="9"/>
  <c r="J273" i="9"/>
  <c r="K273" i="9"/>
  <c r="H274" i="9"/>
  <c r="I274" i="9"/>
  <c r="J274" i="9"/>
  <c r="K274" i="9"/>
  <c r="H275" i="9"/>
  <c r="I275" i="9"/>
  <c r="J275" i="9"/>
  <c r="K275" i="9"/>
  <c r="H276" i="9"/>
  <c r="I276" i="9"/>
  <c r="J276" i="9"/>
  <c r="K276" i="9"/>
  <c r="H277" i="9"/>
  <c r="I277" i="9"/>
  <c r="J277" i="9"/>
  <c r="K277" i="9"/>
  <c r="H278" i="9"/>
  <c r="I278" i="9"/>
  <c r="J278" i="9"/>
  <c r="K278" i="9"/>
  <c r="H279" i="9"/>
  <c r="I279" i="9"/>
  <c r="J279" i="9"/>
  <c r="K279" i="9"/>
  <c r="H280" i="9"/>
  <c r="I280" i="9"/>
  <c r="J280" i="9"/>
  <c r="K280" i="9"/>
  <c r="H281" i="9"/>
  <c r="I281" i="9"/>
  <c r="J281" i="9"/>
  <c r="K281" i="9"/>
  <c r="H282" i="9"/>
  <c r="I282" i="9"/>
  <c r="J282" i="9"/>
  <c r="K282" i="9"/>
  <c r="H283" i="9"/>
  <c r="I283" i="9"/>
  <c r="J283" i="9"/>
  <c r="K283" i="9"/>
  <c r="H284" i="9"/>
  <c r="I284" i="9"/>
  <c r="J284" i="9"/>
  <c r="K284" i="9"/>
  <c r="H285" i="9"/>
  <c r="I285" i="9"/>
  <c r="J285" i="9"/>
  <c r="K285" i="9"/>
  <c r="H286" i="9"/>
  <c r="I286" i="9"/>
  <c r="J286" i="9"/>
  <c r="K286" i="9"/>
  <c r="H287" i="9"/>
  <c r="I287" i="9"/>
  <c r="J287" i="9"/>
  <c r="K287" i="9"/>
  <c r="H288" i="9"/>
  <c r="I288" i="9"/>
  <c r="J288" i="9"/>
  <c r="K288" i="9"/>
  <c r="H289" i="9"/>
  <c r="I289" i="9"/>
  <c r="J289" i="9"/>
  <c r="K289" i="9"/>
  <c r="H290" i="9"/>
  <c r="I290" i="9"/>
  <c r="J290" i="9"/>
  <c r="K290" i="9"/>
  <c r="H291" i="9"/>
  <c r="I291" i="9"/>
  <c r="J291" i="9"/>
  <c r="K291" i="9"/>
  <c r="H292" i="9"/>
  <c r="I292" i="9"/>
  <c r="J292" i="9"/>
  <c r="K292" i="9"/>
  <c r="H293" i="9"/>
  <c r="I293" i="9"/>
  <c r="J293" i="9"/>
  <c r="K293" i="9"/>
  <c r="H294" i="9"/>
  <c r="I294" i="9"/>
  <c r="J294" i="9"/>
  <c r="K294" i="9"/>
  <c r="H295" i="9"/>
  <c r="I295" i="9"/>
  <c r="J295" i="9"/>
  <c r="K295" i="9"/>
  <c r="H296" i="9"/>
  <c r="I296" i="9"/>
  <c r="J296" i="9"/>
  <c r="K296" i="9"/>
  <c r="H297" i="9"/>
  <c r="I297" i="9"/>
  <c r="J297" i="9"/>
  <c r="K297" i="9"/>
  <c r="H298" i="9"/>
  <c r="I298" i="9"/>
  <c r="J298" i="9"/>
  <c r="K298" i="9"/>
  <c r="H299" i="9"/>
  <c r="I299" i="9"/>
  <c r="J299" i="9"/>
  <c r="K299" i="9"/>
  <c r="H300" i="9"/>
  <c r="I300" i="9"/>
  <c r="H301" i="9"/>
  <c r="I301" i="9"/>
  <c r="H302" i="9"/>
  <c r="I302" i="9"/>
  <c r="K300" i="9"/>
  <c r="K301" i="9"/>
  <c r="K302" i="9"/>
  <c r="H304" i="9"/>
  <c r="I304" i="9"/>
  <c r="J304" i="9"/>
  <c r="K304" i="9"/>
  <c r="H305" i="9"/>
  <c r="I305" i="9"/>
  <c r="J305" i="9"/>
  <c r="K305" i="9"/>
  <c r="H306" i="9"/>
  <c r="I306" i="9"/>
  <c r="J306" i="9"/>
  <c r="K306" i="9"/>
  <c r="H307" i="9"/>
  <c r="I307" i="9"/>
  <c r="J307" i="9"/>
  <c r="K307" i="9"/>
  <c r="H311" i="9"/>
  <c r="I311" i="9"/>
  <c r="J311" i="9"/>
  <c r="K311" i="9"/>
  <c r="H312" i="9"/>
  <c r="I312" i="9"/>
  <c r="J312" i="9"/>
  <c r="K312" i="9"/>
  <c r="H313" i="9"/>
  <c r="I313" i="9"/>
  <c r="J313" i="9"/>
  <c r="K313" i="9"/>
  <c r="H314" i="9"/>
  <c r="I314" i="9"/>
  <c r="J314" i="9"/>
  <c r="K314" i="9"/>
  <c r="H315" i="9"/>
  <c r="I315" i="9"/>
  <c r="J315" i="9"/>
  <c r="K315" i="9"/>
  <c r="H316" i="9"/>
  <c r="I316" i="9"/>
  <c r="J316" i="9"/>
  <c r="K316" i="9"/>
  <c r="H317" i="9"/>
  <c r="I317" i="9"/>
  <c r="J317" i="9"/>
  <c r="K317" i="9"/>
  <c r="H318" i="9"/>
  <c r="I318" i="9"/>
  <c r="J318" i="9"/>
  <c r="K318" i="9"/>
  <c r="H319" i="9"/>
  <c r="I319" i="9"/>
  <c r="J319" i="9"/>
  <c r="K319" i="9"/>
  <c r="H320" i="9"/>
  <c r="I320" i="9"/>
  <c r="J320" i="9"/>
  <c r="K320" i="9"/>
  <c r="H321" i="9"/>
  <c r="I321" i="9"/>
  <c r="J321" i="9"/>
  <c r="K321" i="9"/>
  <c r="H322" i="9"/>
  <c r="I322" i="9"/>
  <c r="J322" i="9"/>
  <c r="K322" i="9"/>
  <c r="H323" i="9"/>
  <c r="I323" i="9"/>
  <c r="J323" i="9"/>
  <c r="K323" i="9"/>
  <c r="H324" i="9"/>
  <c r="I324" i="9"/>
  <c r="J324" i="9"/>
  <c r="K324" i="9"/>
  <c r="H325" i="9"/>
  <c r="I325" i="9"/>
  <c r="J325" i="9"/>
  <c r="K325" i="9"/>
  <c r="H326" i="9"/>
  <c r="I326" i="9"/>
  <c r="J326" i="9"/>
  <c r="K326" i="9"/>
  <c r="H328" i="9"/>
  <c r="I328" i="9"/>
  <c r="J328" i="9"/>
  <c r="K328" i="9"/>
  <c r="H329" i="9"/>
  <c r="I329" i="9"/>
  <c r="J329" i="9"/>
  <c r="K329" i="9"/>
  <c r="H330" i="9"/>
  <c r="I330" i="9"/>
  <c r="J330" i="9"/>
  <c r="K330" i="9"/>
  <c r="H331" i="9"/>
  <c r="I331" i="9"/>
  <c r="J331" i="9"/>
  <c r="K331" i="9"/>
  <c r="H332" i="9"/>
  <c r="I332" i="9"/>
  <c r="J332" i="9"/>
  <c r="K332" i="9"/>
  <c r="H333" i="9"/>
  <c r="I333" i="9"/>
  <c r="J333" i="9"/>
  <c r="K333" i="9"/>
  <c r="H334" i="9"/>
  <c r="I334" i="9"/>
  <c r="J334" i="9"/>
  <c r="K334" i="9"/>
  <c r="H335" i="9"/>
  <c r="I335" i="9"/>
  <c r="J335" i="9"/>
  <c r="K335" i="9"/>
  <c r="H336" i="9"/>
  <c r="I336" i="9"/>
  <c r="J336" i="9"/>
  <c r="K336" i="9"/>
  <c r="H337" i="9"/>
  <c r="I337" i="9"/>
  <c r="J337" i="9"/>
  <c r="K337" i="9"/>
  <c r="H338" i="9"/>
  <c r="I338" i="9"/>
  <c r="J338" i="9"/>
  <c r="K338" i="9"/>
  <c r="H340" i="9"/>
  <c r="I340" i="9"/>
  <c r="J340" i="9"/>
  <c r="K340" i="9"/>
  <c r="H341" i="9"/>
  <c r="I341" i="9"/>
  <c r="J341" i="9"/>
  <c r="K341" i="9"/>
  <c r="H342" i="9"/>
  <c r="I342" i="9"/>
  <c r="J342" i="9"/>
  <c r="K342" i="9"/>
  <c r="H343" i="9"/>
  <c r="I343" i="9"/>
  <c r="J343" i="9"/>
  <c r="K343" i="9"/>
  <c r="H344" i="9"/>
  <c r="I344" i="9"/>
  <c r="J344" i="9"/>
  <c r="K344" i="9"/>
  <c r="H345" i="9"/>
  <c r="I345" i="9"/>
  <c r="J345" i="9"/>
  <c r="K345" i="9"/>
  <c r="H346" i="9"/>
  <c r="I346" i="9"/>
  <c r="J346" i="9"/>
  <c r="K346" i="9"/>
  <c r="H347" i="9"/>
  <c r="I347" i="9"/>
  <c r="J347" i="9"/>
  <c r="K347" i="9"/>
  <c r="H348" i="9"/>
  <c r="I348" i="9"/>
  <c r="J348" i="9"/>
  <c r="K348" i="9"/>
  <c r="H349" i="9"/>
  <c r="I349" i="9"/>
  <c r="J349" i="9"/>
  <c r="K349" i="9"/>
  <c r="H350" i="9"/>
  <c r="I350" i="9"/>
  <c r="J350" i="9"/>
  <c r="K350" i="9"/>
  <c r="H351" i="9"/>
  <c r="I351" i="9"/>
  <c r="J351" i="9"/>
  <c r="K351" i="9"/>
  <c r="H352" i="9"/>
  <c r="I352" i="9"/>
  <c r="J352" i="9"/>
  <c r="K352" i="9"/>
  <c r="H353" i="9"/>
  <c r="I353" i="9"/>
  <c r="J353" i="9"/>
  <c r="K353" i="9"/>
  <c r="H355" i="9"/>
  <c r="I355" i="9"/>
  <c r="J355" i="9"/>
  <c r="K355" i="9"/>
  <c r="H356" i="9"/>
  <c r="I356" i="9"/>
  <c r="J356" i="9"/>
  <c r="K356" i="9"/>
  <c r="H357" i="9"/>
  <c r="I357" i="9"/>
  <c r="J357" i="9"/>
  <c r="K357" i="9"/>
  <c r="H358" i="9"/>
  <c r="I358" i="9"/>
  <c r="J358" i="9"/>
  <c r="K358" i="9"/>
  <c r="H359" i="9"/>
  <c r="I359" i="9"/>
  <c r="J359" i="9"/>
  <c r="K359" i="9"/>
  <c r="H360" i="9"/>
  <c r="I360" i="9"/>
  <c r="J360" i="9"/>
  <c r="K360" i="9"/>
  <c r="H361" i="9"/>
  <c r="I361" i="9"/>
  <c r="J361" i="9"/>
  <c r="K361" i="9"/>
  <c r="H362" i="9"/>
  <c r="I362" i="9"/>
  <c r="J362" i="9"/>
  <c r="K362" i="9"/>
  <c r="H363" i="9"/>
  <c r="I363" i="9"/>
  <c r="J363" i="9"/>
  <c r="K363" i="9"/>
  <c r="H364" i="9"/>
  <c r="I364" i="9"/>
  <c r="J364" i="9"/>
  <c r="K364" i="9"/>
  <c r="H365" i="9"/>
  <c r="I365" i="9"/>
  <c r="J365" i="9"/>
  <c r="K365" i="9"/>
  <c r="H366" i="9"/>
  <c r="I366" i="9"/>
  <c r="J366" i="9"/>
  <c r="K366" i="9"/>
  <c r="H367" i="9"/>
  <c r="I367" i="9"/>
  <c r="J367" i="9"/>
  <c r="K367" i="9"/>
  <c r="H368" i="9"/>
  <c r="I368" i="9"/>
  <c r="J368" i="9"/>
  <c r="K368" i="9"/>
  <c r="H369" i="9"/>
  <c r="I369" i="9"/>
  <c r="J369" i="9"/>
  <c r="K369" i="9"/>
  <c r="H370" i="9"/>
  <c r="I370" i="9"/>
  <c r="J370" i="9"/>
  <c r="K370" i="9"/>
  <c r="H371" i="9"/>
  <c r="I371" i="9"/>
  <c r="J371" i="9"/>
  <c r="K371" i="9"/>
  <c r="I374" i="9"/>
  <c r="J374" i="9"/>
  <c r="H380" i="9"/>
  <c r="I380" i="9"/>
  <c r="K380" i="9" s="1"/>
  <c r="J380" i="9"/>
  <c r="H381" i="9"/>
  <c r="I381" i="9"/>
  <c r="K381" i="9" s="1"/>
  <c r="J381" i="9"/>
  <c r="H383" i="9"/>
  <c r="I383" i="9"/>
  <c r="K383" i="9" s="1"/>
  <c r="J383" i="9"/>
  <c r="H384" i="9"/>
  <c r="I384" i="9"/>
  <c r="K384" i="9" s="1"/>
  <c r="J384" i="9"/>
  <c r="H385" i="9"/>
  <c r="I385" i="9"/>
  <c r="K385" i="9" s="1"/>
  <c r="J385" i="9"/>
  <c r="H386" i="9"/>
  <c r="I386" i="9"/>
  <c r="K386" i="9" s="1"/>
  <c r="J386" i="9"/>
  <c r="H387" i="9"/>
  <c r="I387" i="9"/>
  <c r="K387" i="9" s="1"/>
  <c r="J387" i="9"/>
  <c r="H388" i="9"/>
  <c r="I388" i="9"/>
  <c r="K388" i="9" s="1"/>
  <c r="J388" i="9"/>
  <c r="H389" i="9"/>
  <c r="I389" i="9"/>
  <c r="K389" i="9" s="1"/>
  <c r="J389" i="9"/>
  <c r="H391" i="9"/>
  <c r="H392" i="9"/>
  <c r="I392" i="9"/>
  <c r="J392" i="9"/>
  <c r="K392" i="9"/>
  <c r="H393" i="9"/>
  <c r="I393" i="9"/>
  <c r="J393" i="9"/>
  <c r="K393" i="9"/>
  <c r="H394" i="9"/>
  <c r="I394" i="9"/>
  <c r="J394" i="9"/>
  <c r="K394" i="9"/>
  <c r="H395" i="9"/>
  <c r="I395" i="9"/>
  <c r="J395" i="9"/>
  <c r="K395" i="9"/>
  <c r="H396" i="9"/>
  <c r="I396" i="9"/>
  <c r="J396" i="9"/>
  <c r="K396" i="9"/>
  <c r="H397" i="9"/>
  <c r="I397" i="9"/>
  <c r="J397" i="9"/>
  <c r="K397" i="9"/>
  <c r="I391" i="9"/>
  <c r="K391" i="9" s="1"/>
  <c r="J391" i="9"/>
  <c r="H399" i="9"/>
  <c r="I399" i="9"/>
  <c r="K399" i="9" s="1"/>
  <c r="J399" i="9"/>
  <c r="H400" i="9"/>
  <c r="I400" i="9"/>
  <c r="K400" i="9" s="1"/>
  <c r="J400" i="9"/>
  <c r="H401" i="9"/>
  <c r="I401" i="9"/>
  <c r="K401" i="9" s="1"/>
  <c r="J401" i="9"/>
  <c r="H402" i="9"/>
  <c r="I402" i="9"/>
  <c r="K402" i="9" s="1"/>
  <c r="J402" i="9"/>
  <c r="H403" i="9"/>
  <c r="I403" i="9"/>
  <c r="K403" i="9" s="1"/>
  <c r="J403" i="9"/>
  <c r="H404" i="9"/>
  <c r="I404" i="9"/>
  <c r="K404" i="9" s="1"/>
  <c r="J404" i="9"/>
  <c r="F407" i="9"/>
  <c r="G407" i="9"/>
  <c r="H406" i="9"/>
  <c r="I406" i="9"/>
  <c r="K406" i="9" s="1"/>
  <c r="J406" i="9"/>
  <c r="H155" i="9" l="1"/>
  <c r="J407" i="9"/>
  <c r="I407" i="9"/>
  <c r="K374" i="9"/>
  <c r="H408" i="9"/>
  <c r="I198" i="9"/>
  <c r="K198" i="9"/>
  <c r="K40" i="9"/>
  <c r="K63" i="9"/>
  <c r="K20" i="9"/>
  <c r="J155" i="9"/>
  <c r="K269" i="9"/>
  <c r="K265" i="9"/>
  <c r="K260" i="9"/>
  <c r="K270" i="9"/>
  <c r="K266" i="9"/>
  <c r="K261" i="9"/>
  <c r="K257" i="9"/>
  <c r="K154" i="9"/>
  <c r="K73" i="9"/>
  <c r="K53" i="9"/>
  <c r="K155" i="9" s="1"/>
  <c r="K267" i="9"/>
  <c r="K263" i="9"/>
  <c r="K258" i="9"/>
  <c r="I155" i="9"/>
  <c r="J408" i="9" l="1"/>
  <c r="I408" i="9"/>
  <c r="K407" i="9"/>
  <c r="K408" i="9" l="1"/>
  <c r="I35" i="9" l="1"/>
  <c r="I34" i="9"/>
  <c r="J302" i="9"/>
  <c r="J301" i="9"/>
  <c r="J300" i="9"/>
  <c r="J153" i="9"/>
  <c r="J152" i="9"/>
  <c r="I32" i="9"/>
  <c r="I31" i="9"/>
  <c r="I30" i="9"/>
  <c r="I29" i="9"/>
  <c r="I28" i="9"/>
  <c r="I27" i="9"/>
  <c r="I25" i="9"/>
  <c r="I18" i="9"/>
</calcChain>
</file>

<file path=xl/sharedStrings.xml><?xml version="1.0" encoding="utf-8"?>
<sst xmlns="http://schemas.openxmlformats.org/spreadsheetml/2006/main" count="1118" uniqueCount="720">
  <si>
    <t>1.1</t>
  </si>
  <si>
    <t>1.2</t>
  </si>
  <si>
    <t>PLANILHA DE ORÇAMENTOS - COMPRA DE MATERIAIS E/OU SERVIÇOS</t>
  </si>
  <si>
    <t>ITEM</t>
  </si>
  <si>
    <t>DESCRIÇÃO</t>
  </si>
  <si>
    <t>QUANT.</t>
  </si>
  <si>
    <t>PREÇO UNITÁRIO</t>
  </si>
  <si>
    <t>PREÇO TOTAL</t>
  </si>
  <si>
    <t>MATERIAL</t>
  </si>
  <si>
    <t>MÃO DE OBRA</t>
  </si>
  <si>
    <t>1.0</t>
  </si>
  <si>
    <t>un</t>
  </si>
  <si>
    <t>OBRAS CIVIS</t>
  </si>
  <si>
    <t>2.1</t>
  </si>
  <si>
    <t>m²</t>
  </si>
  <si>
    <t>1.1.1</t>
  </si>
  <si>
    <t>x,xx</t>
  </si>
  <si>
    <t>1.2.1</t>
  </si>
  <si>
    <t>m</t>
  </si>
  <si>
    <t>MOBILIÁRIO</t>
  </si>
  <si>
    <t>1.2.2</t>
  </si>
  <si>
    <t>1.3</t>
  </si>
  <si>
    <t xml:space="preserve">TOTAL GERAL </t>
  </si>
  <si>
    <t>INST. MECÂNICAS</t>
  </si>
  <si>
    <t>SUBTOTAL INST. MECÂNICAS:</t>
  </si>
  <si>
    <t>3.1</t>
  </si>
  <si>
    <t>m³</t>
  </si>
  <si>
    <t>2.2</t>
  </si>
  <si>
    <t>4.1</t>
  </si>
  <si>
    <t>INSTALAÇÕES ELÉTRICAS:</t>
  </si>
  <si>
    <t>5.1</t>
  </si>
  <si>
    <t>6.1</t>
  </si>
  <si>
    <t>6.2</t>
  </si>
  <si>
    <t>7.1</t>
  </si>
  <si>
    <t>7.2</t>
  </si>
  <si>
    <t>8.1</t>
  </si>
  <si>
    <t>8.3</t>
  </si>
  <si>
    <t>8.4</t>
  </si>
  <si>
    <t>8.5</t>
  </si>
  <si>
    <t>I</t>
  </si>
  <si>
    <t>13.1</t>
  </si>
  <si>
    <t>13.2</t>
  </si>
  <si>
    <t>5.3</t>
  </si>
  <si>
    <t>5.4</t>
  </si>
  <si>
    <t>11.1</t>
  </si>
  <si>
    <t>II</t>
  </si>
  <si>
    <t>III</t>
  </si>
  <si>
    <t>PREÇO UNITÁRIO COM BDI</t>
  </si>
  <si>
    <t xml:space="preserve">  CC (      )    TP (      )    CP(      )   </t>
  </si>
  <si>
    <t>PROPONENTE</t>
  </si>
  <si>
    <t>NOME:</t>
  </si>
  <si>
    <t>TELEFONE:</t>
  </si>
  <si>
    <t>CAU/CREA:</t>
  </si>
  <si>
    <t>EMAIL:</t>
  </si>
  <si>
    <t>SUBTOTAL INST. ELÉTRICAS:</t>
  </si>
  <si>
    <t>SERVIÇOS PRELIMINARES</t>
  </si>
  <si>
    <t>Administração da Obra</t>
  </si>
  <si>
    <t>Instalações de tapumes da obra com porta de acesso</t>
  </si>
  <si>
    <t>AS BUILT</t>
  </si>
  <si>
    <t>un.</t>
  </si>
  <si>
    <t>DEMOLIÇÕES/RETIRADAS/DESMONTAGENS</t>
  </si>
  <si>
    <t>PAREDES</t>
  </si>
  <si>
    <t>1.3.1</t>
  </si>
  <si>
    <t>FORRO</t>
  </si>
  <si>
    <t>PISO</t>
  </si>
  <si>
    <t>PINTURA</t>
  </si>
  <si>
    <t>ESQUADRIAS</t>
  </si>
  <si>
    <t>SUBTOTAL OBRAS CIVIS:</t>
  </si>
  <si>
    <t>PROGRAMAÇÃO VISUAL</t>
  </si>
  <si>
    <t>Adesivos</t>
  </si>
  <si>
    <t>DIVERSOS</t>
  </si>
  <si>
    <t>Montagem do Leiaute conforme projeto</t>
  </si>
  <si>
    <t>Limpeza Final da Obra</t>
  </si>
  <si>
    <t>11.3</t>
  </si>
  <si>
    <t>REVESTIMENTOS</t>
  </si>
  <si>
    <t>Porta Cartaz</t>
  </si>
  <si>
    <t xml:space="preserve">A2PO  - Passa Objetos </t>
  </si>
  <si>
    <t>A3SIA - Simbolo Acessibilidade Universal</t>
  </si>
  <si>
    <t>Placas Suspensas</t>
  </si>
  <si>
    <t>Placas de Porta</t>
  </si>
  <si>
    <t>Placas Formatos Especiais</t>
  </si>
  <si>
    <t>11.2</t>
  </si>
  <si>
    <t>Tinta acrílica na cor branca sobre parede de alvenaria com revestimento em reboco emassado, conforme indicado em projeto</t>
  </si>
  <si>
    <t>PS2 - Caixas</t>
  </si>
  <si>
    <t>PS3 - Plataforma de Atendimento</t>
  </si>
  <si>
    <t>PS4 - Atendimento Preferencial</t>
  </si>
  <si>
    <t>PP1 - Privativo para funcionários</t>
  </si>
  <si>
    <t>PP3 - No break</t>
  </si>
  <si>
    <t>PP13 - Senha</t>
  </si>
  <si>
    <t>PC TARIFA - Porta Cartaz tipo tarifa</t>
  </si>
  <si>
    <t>PC INFORMA - Porta Cartaz tipo informa</t>
  </si>
  <si>
    <t>EQUIPAMENTOS</t>
  </si>
  <si>
    <t>Passa objetos em acrílico, conforme padrão Banrisul</t>
  </si>
  <si>
    <t>3. PRAZO DE EXECUÇÃO/ENTREGA: 60 dias</t>
  </si>
  <si>
    <t>4. HORÁRIO PARA EXECUÇÃO/ENTREGA: 8h às 18hs</t>
  </si>
  <si>
    <r>
      <t>5. CONDIÇÕES DE PAGAMENTO:</t>
    </r>
    <r>
      <rPr>
        <sz val="10"/>
        <rFont val="Calibri"/>
        <family val="2"/>
        <scheme val="minor"/>
      </rPr>
      <t xml:space="preserve"> </t>
    </r>
  </si>
  <si>
    <t>8.6</t>
  </si>
  <si>
    <t>Data:</t>
  </si>
  <si>
    <t>Fornecimento e instalação de esquadria em alumínio com pintura eletrostática branca com porta (PAL 110) e grade tubular junto à PGDM acesso</t>
  </si>
  <si>
    <t>UN.</t>
  </si>
  <si>
    <t>A2H4 - Horário de Autoatendimento</t>
  </si>
  <si>
    <t>A3SIACG - Simbolo Acessibilidade Universal Cão Guia</t>
  </si>
  <si>
    <t>PS1 - Autoatendimento</t>
  </si>
  <si>
    <t>PP5 - Arquivo</t>
  </si>
  <si>
    <t>PP6 - Copa</t>
  </si>
  <si>
    <t>PP8 - Sanitário Masculino</t>
  </si>
  <si>
    <t>PP9 - Sanitário Feminino</t>
  </si>
  <si>
    <t>PP10 - Sanitário PNE</t>
  </si>
  <si>
    <t>PP14 - Pressione para sair</t>
  </si>
  <si>
    <t>PP15 - Agência e horário</t>
  </si>
  <si>
    <t>PP16 - Braile Unissex</t>
  </si>
  <si>
    <t>SERRALHARIA</t>
  </si>
  <si>
    <t>Executar reboco para recuperação das aberturas realizadas para embutir tubulações</t>
  </si>
  <si>
    <t>8.7</t>
  </si>
  <si>
    <t>Tinta acrílica na cor branca sobre laje de forro, conforme indicado em projeto</t>
  </si>
  <si>
    <t>13.3</t>
  </si>
  <si>
    <t>SALA DE AUTOATENDIMENTO</t>
  </si>
  <si>
    <t>PÓRTICO c/ legenda BANRISUL ELETRÔNICO conforme padrão.</t>
  </si>
  <si>
    <t>12.2</t>
  </si>
  <si>
    <t>12.3</t>
  </si>
  <si>
    <t>Executar emassamento com massa corrida no forro em gesso acartonado</t>
  </si>
  <si>
    <t>Vidro laminado 6mm incolor parte superior da esquadria (acima 210cm)</t>
  </si>
  <si>
    <t>Porta 110x210cm alumínio c/ pintura eletrostática branca, perfil série 30</t>
  </si>
  <si>
    <t>Vidro laminado 8mm incolor parte inferior da divisória (h= até 2,10m)</t>
  </si>
  <si>
    <t xml:space="preserve">Torneira para cozinha de parede com bica móvel cromada </t>
  </si>
  <si>
    <t>Dispenser para sabonete em espuma</t>
  </si>
  <si>
    <t>Dispenser para toalhas de mão interfolhadas</t>
  </si>
  <si>
    <t>Dispenser para papel higiênico em rolo</t>
  </si>
  <si>
    <t>Caixilharia de alumínio c/pintura eletrostática branca, perfil série 30</t>
  </si>
  <si>
    <t>Torneira de uso geral c/arejador cromada</t>
  </si>
  <si>
    <t>Tanque com coluna, capacidade 30L, na cor branca, válvula e acessórios para instalação</t>
  </si>
  <si>
    <t>PÓRTICO complemento em "L" em chapa galvanizada com pintura automotiva azul ref. PANTONE 300C</t>
  </si>
  <si>
    <t>MP - Mesa Acessível</t>
  </si>
  <si>
    <t>Tampo para mesa acessível conforme padrão Banrisul</t>
  </si>
  <si>
    <t>Totem para mesa acessível padrão Banrisul</t>
  </si>
  <si>
    <t>Capa assentos preferenciais</t>
  </si>
  <si>
    <t>10.1</t>
  </si>
  <si>
    <t>10.1.1</t>
  </si>
  <si>
    <t>10.1.2</t>
  </si>
  <si>
    <t>10.1.3</t>
  </si>
  <si>
    <t>10.1.4</t>
  </si>
  <si>
    <t>10.1.5</t>
  </si>
  <si>
    <t>10.1.6</t>
  </si>
  <si>
    <t>10.2</t>
  </si>
  <si>
    <t>10.4</t>
  </si>
  <si>
    <t>10.5</t>
  </si>
  <si>
    <t>10.6</t>
  </si>
  <si>
    <t>2.3</t>
  </si>
  <si>
    <t>3.2</t>
  </si>
  <si>
    <t>3.3</t>
  </si>
  <si>
    <t>3.4</t>
  </si>
  <si>
    <t>8.2</t>
  </si>
  <si>
    <t>INSTALAÇÕES PROVISÓRIAS</t>
  </si>
  <si>
    <t>cj.</t>
  </si>
  <si>
    <t>2. ENDEREÇO DE EXECUÇÃO/ENTREGA: R. SEM. ALBERTO PASQUALINI, 1469 - Lajeado (RS)</t>
  </si>
  <si>
    <t>Fornecimento e Instalação de forro mineral em placas 125x62,5cm com perfilaria</t>
  </si>
  <si>
    <t>Tinta acrílica na cor branca sobre parede em gesso acartonado com emassamento, conforme indicado em projeto</t>
  </si>
  <si>
    <t>Tinta acrílica na cor branca sobre forro em gesso acartonado com emassamento, conforme indicado em projeto</t>
  </si>
  <si>
    <t>Tinta acrílica na cor branca sobre parede de alvenaria com revestimento em reboco emassado, no antigo Posto de Atendimento demobilizado</t>
  </si>
  <si>
    <t>Porta ref. PVT110 em vidro temperado (110x210cm) com ferragens: fechadura central e de piso, mola de piso, puxador tipo alça e fecho eletromagnético padrão</t>
  </si>
  <si>
    <t>Porta ref. PVT90 em vidro temperado (90x210cm) com ferragens: fechadura central e de piso, mola de piso, puxador tipo alça e fecho eletromagnético padrão</t>
  </si>
  <si>
    <t>A1 - Adesivo padrão Banrisul Logo</t>
  </si>
  <si>
    <t>A2H2 - Horário de Atendimento</t>
  </si>
  <si>
    <t>PP17 - Braile Masculino</t>
  </si>
  <si>
    <t>PP18 - Braile Feminino</t>
  </si>
  <si>
    <t>Fornecer e instalar testeira padrão D1 (600x110cm) junto à marquise executada pelo proprietário</t>
  </si>
  <si>
    <t>Fornecer e instalar Piso Podotátil 25x25cm tipo alerta em poliuretano termoplástico (TPU) com acabamento na cor azul parafusado ao piso</t>
  </si>
  <si>
    <t>Fornecer e instalar Piso Podotátil 25x25cm tipo direcional em poliuretano termoplástico (TPU) com acabamento na cor azul parafusado ao piso</t>
  </si>
  <si>
    <t>Tinta PVA na cor branca, aplicação de duas demãos, sobre tapume</t>
  </si>
  <si>
    <t>Fornecimento e Instalação de forro em gesso acartonado</t>
  </si>
  <si>
    <t>Barras de apoio, de acordo com a NBR9050:2015</t>
  </si>
  <si>
    <t>Torneira de mesa com fechamento automático para lavatório, linha conforto, ref. Decamatic Eco Deca ou similar</t>
  </si>
  <si>
    <t>Sifão para lavatório, cromado, ref. Deca ou similar</t>
  </si>
  <si>
    <t>Bacia sanitaria com caixa acoplada, linha conforto, sem abertura frontal ref. Deca Vogue Plus ou similar</t>
  </si>
  <si>
    <t>▫ 40cm</t>
  </si>
  <si>
    <t>▫ 70cm</t>
  </si>
  <si>
    <t>▫ 80cm</t>
  </si>
  <si>
    <t>Chapa metálica em aço inox, na dimensão 80x40cm, aplicado na porta de acesso ao Sanitário PNE</t>
  </si>
  <si>
    <t>Alçapão metálico com dobradiças, porta cadeado e cadeado</t>
  </si>
  <si>
    <t>4.1.1</t>
  </si>
  <si>
    <t>4.2</t>
  </si>
  <si>
    <t>Desmobilização antigo Posto de Atendimento</t>
  </si>
  <si>
    <t>Retirada de sinalizações externas</t>
  </si>
  <si>
    <t>Retirada divisórias leves</t>
  </si>
  <si>
    <t>Retirada de esquadria padrão Banrisul, com PGDM, pórtico desativado e Passa Objetos</t>
  </si>
  <si>
    <t>Retirada de Persianas verticais</t>
  </si>
  <si>
    <t>5.1.1</t>
  </si>
  <si>
    <t>5.2</t>
  </si>
  <si>
    <t>Executar reboco para recuperação dos vãos do ar condicionado tipo Janela</t>
  </si>
  <si>
    <t>10.3</t>
  </si>
  <si>
    <t>13.4</t>
  </si>
  <si>
    <t>Armário aéreo nas dimensões de 120x28,3x52,5cm, na cor branca ref. Bertolini ou similar</t>
  </si>
  <si>
    <t>Pia em inox 120x50cm com cuba central</t>
  </si>
  <si>
    <t>Retirada Kit ATM</t>
  </si>
  <si>
    <t>10.7</t>
  </si>
  <si>
    <t>Mola de piso para porta em vidro temperado</t>
  </si>
  <si>
    <t>Fornecer e executar fechamento dos vãos do ar condicionado no antigo Posto de Atendimento em alvenaria</t>
  </si>
  <si>
    <t>Lavatório de canto com mesa, branco, ref. Deca ou similar</t>
  </si>
  <si>
    <t>Lixeiras</t>
  </si>
  <si>
    <t>Retirada de mobiliários com reaproveitamento</t>
  </si>
  <si>
    <t>Dreno com tubulação e caixa de inspeção externa</t>
  </si>
  <si>
    <t>ITENS IMOBILIZÁVEIS</t>
  </si>
  <si>
    <t>Fornecimento e Instalação da porta detectora de metais, modelo cilíndrica, sistema de detecção bobina central, caixa de passagem com vidros curvos laminados de segurança, espessura de 10mm, conforme memorial tecnico descritivo e leiaute em anexo.</t>
  </si>
  <si>
    <t>PORTA DE ENROLAR AUTOMATIZADA</t>
  </si>
  <si>
    <t>DIFUSÃO DE AR</t>
  </si>
  <si>
    <t>Grelha de insuflamento, 1025x225 mm, dupla deflexão, pintado na cor branca.</t>
  </si>
  <si>
    <t>Grelha de retorno, 1025x225 mm, com aletas fixas, pintado na cor branca.</t>
  </si>
  <si>
    <t>4.3</t>
  </si>
  <si>
    <t>Grelha de retorno para porta, 425x225, aletas fixas, pintada na cor branca</t>
  </si>
  <si>
    <t>4.4</t>
  </si>
  <si>
    <t>kg</t>
  </si>
  <si>
    <t>4.5</t>
  </si>
  <si>
    <t>Junta para conexão dutos/evaporadoras, em lona flexível e chapa metâlica</t>
  </si>
  <si>
    <t>Tubulação Frigorigena, 15,9 mm (5/8"), 1,20 mm espessura , isolada com borracha elastomérica, incluso acessórios e suportes</t>
  </si>
  <si>
    <t>Tubulação Frigorigena 9,53 mm (3/8"), 1,20 mm espessura , isolada com borracha elastomérica, incluso acessórios e suportes</t>
  </si>
  <si>
    <t>Tubulação Frigorigena 12,70 mm (1/2"), 1,20 mm espessura , isolada com borracha elastomérica, incluso acessórios e suportes</t>
  </si>
  <si>
    <t>Tubulação Frigorigena 6,35 mm (1/4"), 1,20 mm espessura , isolada com borracha elastomérica, incluso acessórios e suportes</t>
  </si>
  <si>
    <t>5.5</t>
  </si>
  <si>
    <t>5.6</t>
  </si>
  <si>
    <t>5.7</t>
  </si>
  <si>
    <t>Material de sustentação de dutos e evaporadoras</t>
  </si>
  <si>
    <t>5.8</t>
  </si>
  <si>
    <t>Cabo PP, isolado em PVC, seção 4x1,5 mm² Identificado, 0,75kV - 70°C- flexível.</t>
  </si>
  <si>
    <t>5.9</t>
  </si>
  <si>
    <t>Cabo PP, isolado em PVC, seção 3x2,5 mm² Identificado, 0,75kV - 70°C- flexível.</t>
  </si>
  <si>
    <t>5.10</t>
  </si>
  <si>
    <t>Calços anti-vibratórios para unidades condensadoras, capacidade minima de 100 kg</t>
  </si>
  <si>
    <t>5.11</t>
  </si>
  <si>
    <t>5.12</t>
  </si>
  <si>
    <t>Chave comutadora 1 pólo 03 posições 9 a, 220V</t>
  </si>
  <si>
    <t xml:space="preserve">un </t>
  </si>
  <si>
    <t>5.13</t>
  </si>
  <si>
    <t xml:space="preserve">Quadro de comando metálico 200x200x140 mm </t>
  </si>
  <si>
    <t>Ventilador centrifugo, vazão minima 560 m³/h, pressão disponível minima 36 mmCA, fluxo de ar em linha ( In Line), acionamento direto, com gaveta para filtro G3, 220/1F/60 Hz</t>
  </si>
  <si>
    <t>Ventilador Helicocentrifugo, vazão de ar mínima de 220 m³/h, pressão disponível minima de  12 mmCA, fluxo de ar em linha ( In Line), acionamento direto,220/1F/60 Hz</t>
  </si>
  <si>
    <t>Grelha de retorno, 225x75, aletas fixas, com registro, pintada na cor branca</t>
  </si>
  <si>
    <t>Grelha de retorno, 425x225, aletas fixas, com registro, pintada na cor branca</t>
  </si>
  <si>
    <t xml:space="preserve">Tomada de ar externo, com tela anti-pássaro, em aluminio anodizado, 297x197 </t>
  </si>
  <si>
    <t>Tubulação Frigorigena, 1. 3/8", 1,20 mm espessura , isolada com borracha elastomérica, incluso acessórios e suportes</t>
  </si>
  <si>
    <t>Timer digital, com programação horária e semanal, mínimo de 15 programações</t>
  </si>
  <si>
    <t>Duto, sem isolamento térmico,  em chapa galvanizado, com suporte e parafusos, instalado.</t>
  </si>
  <si>
    <t>Difusor quadrado, 4 vias, 12"x12", com caixa plenum e registro, pintada grelha na cor branca</t>
  </si>
  <si>
    <t>4.6</t>
  </si>
  <si>
    <t>4.7</t>
  </si>
  <si>
    <t>4.8</t>
  </si>
  <si>
    <t>4.9</t>
  </si>
  <si>
    <t>4.10</t>
  </si>
  <si>
    <t>3.5</t>
  </si>
  <si>
    <t>3.6</t>
  </si>
  <si>
    <t>3.7</t>
  </si>
  <si>
    <t>Termostato Analógico, on/off, 1 estágio, alimentação 220V/60Hz, faixa 10-30º</t>
  </si>
  <si>
    <t>Cabo PP, isolado em PVC, seção 4x2,5 mm² Identificado, 0,75kV - 70°C- flexível.</t>
  </si>
  <si>
    <t>par</t>
  </si>
  <si>
    <t xml:space="preserve">Veneziana externa , com tela anti-pássaro, em aluminio anodizado, 197x197 </t>
  </si>
  <si>
    <t xml:space="preserve">Veneziana externa, com tela anti-pássaro, em aluminio anodizado, 297x197 </t>
  </si>
  <si>
    <t>4.11</t>
  </si>
  <si>
    <t>4.12</t>
  </si>
  <si>
    <t>Duto  flexivel circular, em aluminio,  sem isolamento térmico e acústico, diâmetro 6" .</t>
  </si>
  <si>
    <t>5.14</t>
  </si>
  <si>
    <t>5.15</t>
  </si>
  <si>
    <t xml:space="preserve"> Suporte, com calço elastomérico,  tipo mão-francesa para evaporadora até 24.000 Btu/h, com pintura eletrostática.</t>
  </si>
  <si>
    <t xml:space="preserve">MONTAGEM DOS QUADROS DE DISTRIBUIÇÃO E CABOS ELÉTRICOS: </t>
  </si>
  <si>
    <t xml:space="preserve"> </t>
  </si>
  <si>
    <t xml:space="preserve">            - 1x16A</t>
  </si>
  <si>
    <t xml:space="preserve">            - 1x20A</t>
  </si>
  <si>
    <t>1.2.3</t>
  </si>
  <si>
    <t xml:space="preserve">           -  3x16A</t>
  </si>
  <si>
    <t>1.2.4</t>
  </si>
  <si>
    <t xml:space="preserve">           -  3x40A</t>
  </si>
  <si>
    <t>1.3.2</t>
  </si>
  <si>
    <t xml:space="preserve">           - 3x40A</t>
  </si>
  <si>
    <t>1.3.3</t>
  </si>
  <si>
    <t xml:space="preserve">           - 3x32A</t>
  </si>
  <si>
    <t>1.3.4</t>
  </si>
  <si>
    <t xml:space="preserve">           - 3x16A</t>
  </si>
  <si>
    <t>1.3.5</t>
  </si>
  <si>
    <t xml:space="preserve">           - 1x10A</t>
  </si>
  <si>
    <t>1.4</t>
  </si>
  <si>
    <t>1.5</t>
  </si>
  <si>
    <t>1.6</t>
  </si>
  <si>
    <t>1.7</t>
  </si>
  <si>
    <t>1.8</t>
  </si>
  <si>
    <t>Cordoalha de cobre nú #16mm2 (aterramentos eletrodutos e acessórios de fixação)</t>
  </si>
  <si>
    <t>1.9</t>
  </si>
  <si>
    <t>1.10</t>
  </si>
  <si>
    <t>1.11</t>
  </si>
  <si>
    <t>Termostato analógico, on/off, 10ºC a 30 ºC , instalado, com fiação de comando</t>
  </si>
  <si>
    <t>1.12</t>
  </si>
  <si>
    <t>pç</t>
  </si>
  <si>
    <t>PONTOS DE ILUMINAÇÃO /TOMADAS e AR CONDICIONADO</t>
  </si>
  <si>
    <t>Lâmpada tubular LED T8, com difusor em policarbonato leitoso anti-ofuscamento, 18W (1200mm/2.100lm), 4000K branco neutro, IRC&gt;80, FP 0,95, IP 40, 25.000h, ângulo de abertura de 125°, cabeçeira em policarbonato branco anti-uv e anti-chamas, 127/220V, base G-13, modelo TUBO LED HF BL-168 HF 18W da INTRAL, ou similar.</t>
  </si>
  <si>
    <t>Luminária de EMBUTIR - LED 2x18W com refletor parabólico e aletas de alumínio anodizado brilhante de alta refletância e alta pureza 99,85%. Soquete tipo push-in G-13 de engate rápido, rotor de segurança em policarbonato e contatos em bronze fosforoso, completa - pra lâmpadas tubulares T8 LED 18 W - Certificação CE, Garantia de 02 Anos. Marca Intral LSE-100 ou equivalente.</t>
  </si>
  <si>
    <t xml:space="preserve">Lâmpada tubular LED T8, com difusor em policarbonato leitoso anti-ofuscamento, 9W (600mm/1050lm), 4000K branco neutro, IRC&gt;80, FP 0,95, IP 40, 25.000h, ângulo de abertura de 125°, cabeçeira em policarbonato branco anti-uv e anti-chamas, 127/220V, base G-13, modelo TUBO LED HF BL-168 HF 9W da INTRAL, garantia de 2 anos, ou similar.  </t>
  </si>
  <si>
    <t>2.4</t>
  </si>
  <si>
    <t>2.5</t>
  </si>
  <si>
    <t>2.6</t>
  </si>
  <si>
    <t>2.7</t>
  </si>
  <si>
    <t>Refletor de sobrepor completa c/lâmpada LED- 18W para Iluminação externa</t>
  </si>
  <si>
    <t>2.8</t>
  </si>
  <si>
    <t>Conjunto Plugs Macho/Femea 2P+T 10A/250V NBR 14136  (ligação luminárias)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</si>
  <si>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</si>
  <si>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</si>
  <si>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</si>
  <si>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</si>
  <si>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</si>
  <si>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</si>
  <si>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</si>
  <si>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</si>
  <si>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</si>
  <si>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</si>
  <si>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Espelho de PVC para caixa de 4x2" (100x50mm) ou de Alumínio para condulete 3/4" com:</t>
  </si>
  <si>
    <t xml:space="preserve">          - tomada 1xP+T 20A/250V NBR 14136 (AZUL) </t>
  </si>
  <si>
    <t xml:space="preserve">          - tomada 2xP+T 20A/250V NBR 14136 (AZUL) </t>
  </si>
  <si>
    <t xml:space="preserve">          - interruptor uma tecla 15A</t>
  </si>
  <si>
    <t xml:space="preserve">          - interruptor três teclas 15A</t>
  </si>
  <si>
    <t xml:space="preserve">          - tomada 1xP+T 20A/250V NBR 14136 (AZUL)  e interruptor uma tecla 15A</t>
  </si>
  <si>
    <t>2.19</t>
  </si>
  <si>
    <t>2.20</t>
  </si>
  <si>
    <t>Relé foto-elétrico completo com base, 600VA - 220V/127V</t>
  </si>
  <si>
    <t>2.21</t>
  </si>
  <si>
    <t>2.22</t>
  </si>
  <si>
    <t>2.23</t>
  </si>
  <si>
    <t>2.27</t>
  </si>
  <si>
    <t xml:space="preserve">          - ø 20mm. 3/4"</t>
  </si>
  <si>
    <t xml:space="preserve">          - ø 25mm. 1"</t>
  </si>
  <si>
    <t xml:space="preserve">          - ø 50mm. 1.1/2"</t>
  </si>
  <si>
    <t xml:space="preserve">          - ø 50mm. 2"</t>
  </si>
  <si>
    <t>2.28</t>
  </si>
  <si>
    <t>2.29</t>
  </si>
  <si>
    <t>Eletroduto de PVC rigido diametro 20mm (3/4")</t>
  </si>
  <si>
    <t>2.30</t>
  </si>
  <si>
    <t>2.31</t>
  </si>
  <si>
    <t>2.32</t>
  </si>
  <si>
    <t>2.33</t>
  </si>
  <si>
    <t>2.58</t>
  </si>
  <si>
    <t>2.59</t>
  </si>
  <si>
    <t>Fixação Lateral 4 furos p/perfilado 38x38mm</t>
  </si>
  <si>
    <t xml:space="preserve"> un</t>
  </si>
  <si>
    <t>2.60</t>
  </si>
  <si>
    <t xml:space="preserve">Emendas Internas ("I", "L") para perfilado 38x38mm  </t>
  </si>
  <si>
    <t>2.61</t>
  </si>
  <si>
    <t xml:space="preserve">Emendas "T" ou  "X"  para perfilado 38x38mm  </t>
  </si>
  <si>
    <t>2.62</t>
  </si>
  <si>
    <t xml:space="preserve">Acoplamento de perfilado 38x38mm p/eletrocalha </t>
  </si>
  <si>
    <t>2.63</t>
  </si>
  <si>
    <t xml:space="preserve">Eletrocalha lisa/perfurada 200x100mm </t>
  </si>
  <si>
    <t>2.64</t>
  </si>
  <si>
    <t>Tampa para eletrocalha 200mm</t>
  </si>
  <si>
    <t>2.65</t>
  </si>
  <si>
    <t xml:space="preserve">Suporte suspensão para eletrocalha 200x100mm </t>
  </si>
  <si>
    <t xml:space="preserve">Curva Horizontal 90° p/ eletrocalha 200x100mm </t>
  </si>
  <si>
    <t xml:space="preserve">Te Horizontal p/ eletrocalha 200x100mm </t>
  </si>
  <si>
    <t xml:space="preserve">Cruzetra Horizontal  p/eletrocalha 200x100mm </t>
  </si>
  <si>
    <t>Flange p/quadro p/eletrocalha 200x100mm</t>
  </si>
  <si>
    <t>Redução p/eletrocalha 100x50mm</t>
  </si>
  <si>
    <t>2.42</t>
  </si>
  <si>
    <t xml:space="preserve">Eletrocalha lisa/perfurada 100x50mm </t>
  </si>
  <si>
    <t>2.43</t>
  </si>
  <si>
    <t>Tampa para eletrocalha 100mm</t>
  </si>
  <si>
    <t>2.44</t>
  </si>
  <si>
    <t xml:space="preserve">Suporte suspensão para eletrocalha 100x50mm </t>
  </si>
  <si>
    <t>2.45</t>
  </si>
  <si>
    <t>Curva Horizontal 90° p/ eletrocalha 100x50mm</t>
  </si>
  <si>
    <t>2.46</t>
  </si>
  <si>
    <t>Curva Vertical descida p/ eletrocalha 100x50mm</t>
  </si>
  <si>
    <t>2.47</t>
  </si>
  <si>
    <t>Flange p/quadro p/eletrocalha 100x50mm</t>
  </si>
  <si>
    <t>2.48</t>
  </si>
  <si>
    <t>Bucha de Nylon S8 com parafuso cabeça sextavada e arruela lisa p/fixação de eletrocalha (2)</t>
  </si>
  <si>
    <t>2.49</t>
  </si>
  <si>
    <t>Cantoneira ZZ (1)</t>
  </si>
  <si>
    <t>2.50</t>
  </si>
  <si>
    <t>Vergalhão rosca total 1/4" p/fixação de eletrocalha (1,5)</t>
  </si>
  <si>
    <t>2.51</t>
  </si>
  <si>
    <t>Porcas sextavada e arruelas lisa p/fixação de eletrocalhas (4)</t>
  </si>
  <si>
    <t>cj</t>
  </si>
  <si>
    <t>2.52</t>
  </si>
  <si>
    <t>2.53</t>
  </si>
  <si>
    <t>Caixa de Inspeção de solo em Polipropileno Preta Ø 300x400mm, com Tampa em Ferro Fundido Ø 300mm Aba Larga TEL-505 e TEL-506 da Termotécnica ou similar</t>
  </si>
  <si>
    <t>2.54</t>
  </si>
  <si>
    <t>Haste de aço cobreado alta camada Ø3/4"x 2400mm enterrada no solo  TEL-5822 da Termotécnica ou similar.</t>
  </si>
  <si>
    <t>2.55</t>
  </si>
  <si>
    <t>Conector Cabo-Haste em Bronze Natural Para Um Cabo de Cobre 16-70mm² c/ Grampo U e Porcas em Aço GF - TEL-585 da Termotécnica ou similar</t>
  </si>
  <si>
    <t>2.56</t>
  </si>
  <si>
    <t>Eletroduto de PVC rigido diametro 25mm (1")</t>
  </si>
  <si>
    <t>2.57</t>
  </si>
  <si>
    <t>Fita Isolante preta rolo 10 m</t>
  </si>
  <si>
    <t>Fita Autofusão rolo 10m</t>
  </si>
  <si>
    <t xml:space="preserve">Soda Estanho fio com fluxo 1,5mm (% Sn X Pb ) 40x60, rolo com 500g </t>
  </si>
  <si>
    <t>INSTALAÇÕES DE ILUMINAÇÃO/SINALIZAÇÂO DE EMERGÊNCIA</t>
  </si>
  <si>
    <t>Módulo Autonomo de emergência com 2 faróis de 32 led's, 1200 lm, 115/220V, bateria 12V-7Ah, autonomia 12 horas, gabinete em metal, pintura epóxi. Technomaster ou equivalente.</t>
  </si>
  <si>
    <t>Módulo Autonomo de emergência com indicador de SAÍDA, 500 lm, 115/220V, com 80 led's, bateria 6V-4.5Ah, autonomia 4 horas, gabinete em metal, pintura epóxi. Technomaster ou equivalente.</t>
  </si>
  <si>
    <t>Módulo Autonomo de emergência com indicador de SAÍDA DE EMERGÊNCIA, 500 lm, 115/220V, com 80 led's, bateria 6V-4.5Ah, autonomia 4 horas, gabinete em metal, pintura epóxi. Technomaster ou equivalente.</t>
  </si>
  <si>
    <t>INSTALAÇÕES DE AUTOMAÇÃO (ELÉTRICAS E SINAL)</t>
  </si>
  <si>
    <t>INSTALAÇÕES ELÉTRICAS</t>
  </si>
  <si>
    <t>4.1.1.1</t>
  </si>
  <si>
    <t>4.1.2</t>
  </si>
  <si>
    <t>Acessórios para montagem, fixação, identificação dos quadros e componentes</t>
  </si>
  <si>
    <t>4.1.3</t>
  </si>
  <si>
    <t>4.1.4</t>
  </si>
  <si>
    <t>Disjuntor termomagnético monopolar, tipo mini-disjuntor - 1x25 A - Curva C, 18kA/220V, IEC-974-2</t>
  </si>
  <si>
    <t>4.1.5</t>
  </si>
  <si>
    <t xml:space="preserve">Cabo de cobre unipolar flexível # 10,0mm² HF (Não Halogenado), 90°C  0,6/1kV AFUMEX, AFITOX ou similar </t>
  </si>
  <si>
    <t>4.1.6</t>
  </si>
  <si>
    <t>4.1.7</t>
  </si>
  <si>
    <t>4.1.8</t>
  </si>
  <si>
    <t>4.1.9</t>
  </si>
  <si>
    <t>4.1.10</t>
  </si>
  <si>
    <t>4.1.11</t>
  </si>
  <si>
    <t>Derivação saída eletrodutos p/Canaleta de Alumínio de 73x25 ou 45mm</t>
  </si>
  <si>
    <t>4.1.12</t>
  </si>
  <si>
    <t>Caixa 100x100 tipo X branca para canaleta de Alumínio de 73x25 ou 45mm</t>
  </si>
  <si>
    <t>PONTOS PARA A TRANSMISSÃO DE DADOS</t>
  </si>
  <si>
    <t>4.2.1</t>
  </si>
  <si>
    <t>4.2.2</t>
  </si>
  <si>
    <t>Suportes metálico para Tomadas para Caixa SQR Rotation, ou similar</t>
  </si>
  <si>
    <t>4.2.3</t>
  </si>
  <si>
    <t>DOIS Blocos de tomadas NBR.20A (PRETA) para caixa SQR</t>
  </si>
  <si>
    <t>4.2.4</t>
  </si>
  <si>
    <t>DOIS Blocos de tomadas RJ-45 Cat.5e para caixa SQR</t>
  </si>
  <si>
    <t>4.2.5</t>
  </si>
  <si>
    <t>Caixa Guia em ABS para caixa de piso SQR Rotation  Dupla</t>
  </si>
  <si>
    <t>4.2.6</t>
  </si>
  <si>
    <t>4.2.7</t>
  </si>
  <si>
    <t>4.2.8</t>
  </si>
  <si>
    <t>4.2.9</t>
  </si>
  <si>
    <t>4.2.10</t>
  </si>
  <si>
    <t xml:space="preserve">          - 1 tomada RJ-45  Cat.5e</t>
  </si>
  <si>
    <t>4.2.11</t>
  </si>
  <si>
    <t>4.2.12</t>
  </si>
  <si>
    <t>4.2.13</t>
  </si>
  <si>
    <t>4.2.14</t>
  </si>
  <si>
    <t>4.2.15</t>
  </si>
  <si>
    <t>Bandeja fixa para rack 19"x 470mm profundidade, instalada</t>
  </si>
  <si>
    <t>4.2.16</t>
  </si>
  <si>
    <t>4.2.17</t>
  </si>
  <si>
    <t>Guia de cabos 1 U para racks de 19" instalado (organizador horizontal)</t>
  </si>
  <si>
    <t>4.2.18</t>
  </si>
  <si>
    <t>Régua de 19" com 8 tomadas 2P+T 20A (45 graus)</t>
  </si>
  <si>
    <t>4.2.19</t>
  </si>
  <si>
    <t>Adapter Cable 2,5m (Estações de Trabalho, Impr, ATMs) - Cor Azul com Cover</t>
  </si>
  <si>
    <t>4.2.20</t>
  </si>
  <si>
    <t>Patch Cord 1,5m (Lógica) - Cor Azul</t>
  </si>
  <si>
    <t>4.2.21</t>
  </si>
  <si>
    <t>Patch Cord 4m (Lógica) - Cor Azul (Ligação Ativos/Operadoras)</t>
  </si>
  <si>
    <t>4.2.22</t>
  </si>
  <si>
    <t>Abraçadeiras de Velcro 16mm Hellerman ou similar para amarração cabos e patch-cords (20 unidades)</t>
  </si>
  <si>
    <t>4.2.23</t>
  </si>
  <si>
    <t>Certificação pontos lógicos Cat.5e  com relatório</t>
  </si>
  <si>
    <t>INSTALAÇÕES TELEFÔNICAS</t>
  </si>
  <si>
    <t>Patch Panel 24 portas com RJ-45 Cat 5e  p/ Rack 19" (Cab. Estruturado  e CENTRAL TELEFONICA)</t>
  </si>
  <si>
    <t>Patch Cord 1,5m (Ramais) - Cor VERDE</t>
  </si>
  <si>
    <t>Patch Cord 1,5m (Linhas) - Cor CINZA</t>
  </si>
  <si>
    <t>Cabo UTP, 4 pares 24AWG LSZH para Telefonia (Não Halogenado) - Categoria 5e</t>
  </si>
  <si>
    <t>Certificação pontos telefônicos Cat.5e  com relatório</t>
  </si>
  <si>
    <t>Bloco de inserção engate rápido com corte M10 LSA Plus com bastidor completo</t>
  </si>
  <si>
    <t>Barra de terra  para Bloco M10</t>
  </si>
  <si>
    <t xml:space="preserve">Bloco de proteção para centelhadores tripolares a gás 10 pares </t>
  </si>
  <si>
    <t>Centelhador tripolar 230-5 A/5 kA</t>
  </si>
  <si>
    <t>DG - N.º3 (400x400x130mm) - de Sobrepor com barra de terra, fixações, acessórios  internos p/ montagem</t>
  </si>
  <si>
    <t>PROGRAMAÇÃO VISUAL E PÓRTICO</t>
  </si>
  <si>
    <t>KIT PORTA ATM  COMPOSTO POR :</t>
  </si>
  <si>
    <t xml:space="preserve"> - Kit de Suportes de fixação para porta de Alumínio</t>
  </si>
  <si>
    <t xml:space="preserve"> - Placa metálica na cor do pórtico para fechamento do buraco da leitora</t>
  </si>
  <si>
    <t xml:space="preserve"> - Eletroímã 150Kgf com Sensor</t>
  </si>
  <si>
    <t xml:space="preserve"> - Fonte de alimentação com carregador flutuante de bateria</t>
  </si>
  <si>
    <t xml:space="preserve"> - 01 Botoeira de acionamento Amarela(NA)(interno) </t>
  </si>
  <si>
    <t xml:space="preserve"> - 01 Botoeira de acionamento Preta(NF)(interno) - Retirar botoeira amarela superior e instalar botoeira preta em série com a chave pacri.</t>
  </si>
  <si>
    <t>Bateria selada 12V 7Ah</t>
  </si>
  <si>
    <t>6.3</t>
  </si>
  <si>
    <t xml:space="preserve">INSTALAÇÕES ALARME </t>
  </si>
  <si>
    <t>Suporte Ref. DT.66844.10 p/tres blocos com, UM bloco com furo central, mais dois blocos cegos Ref. DT 99430.00 ou similar</t>
  </si>
  <si>
    <t>Cabo CIT-50-5 pares (ALARME)</t>
  </si>
  <si>
    <t>7.3</t>
  </si>
  <si>
    <t>Cabo para alarme  CCI de 10 vias na cor branca em PVC, condutores de bitola 0,5mm2 em cobre eletrolítico estanhados, isolação PVC  cores sólidas.</t>
  </si>
  <si>
    <t>7.4</t>
  </si>
  <si>
    <t>Patch-cord Cat 5e cor AZUL 2,5 metros, com conectores RJ-45 Cat 5E nas duas extremidades para interligação do Rack de ATIVOS à caixa RDY/MDR</t>
  </si>
  <si>
    <t>7.5</t>
  </si>
  <si>
    <t>7.6</t>
  </si>
  <si>
    <t>7.7</t>
  </si>
  <si>
    <t>INSTALAÇÕES CFTV</t>
  </si>
  <si>
    <t>Rack de Segurança, conforme item 6.1 do Memorial Descritivo.</t>
  </si>
  <si>
    <t>Organizadores de Cabos, conforme item 6.2 do Memorial Descritivo.</t>
  </si>
  <si>
    <t>Cabo U/UTP categoria 6 LSZH, conforme item 6.3 do Memorial Descritivo.</t>
  </si>
  <si>
    <t>Patch Panel Categoria 6 CARREGADO, com24 portas, conforme item 6.4 do Memorial Descritivo.</t>
  </si>
  <si>
    <t>Conector Categoria 6 Keystone conforme item 6.5 do memorial descritivo</t>
  </si>
  <si>
    <t>Régua de Tomadas fixação em racks ou gabinetes padrão 19 polegadas, conforme item 6.6 do Memorial Descritivo.</t>
  </si>
  <si>
    <t>SERVIÇOS COMPLEMENTARES ELÉTRICA/AUTOMAÇÃO/TELEFÔNICO</t>
  </si>
  <si>
    <t>9.1</t>
  </si>
  <si>
    <t>Verificação e certificação final das instalações - chek list</t>
  </si>
  <si>
    <t>9.2</t>
  </si>
  <si>
    <r>
      <t xml:space="preserve">    - 1000x600x200mm(AxLxP) c/ 2 Barramentos Principais para 100A /18 kA e barramentos secundários p/100A </t>
    </r>
    <r>
      <rPr>
        <b/>
        <sz val="10"/>
        <rFont val="Calibri"/>
        <family val="2"/>
        <scheme val="minor"/>
      </rPr>
      <t>QDG/CD</t>
    </r>
  </si>
  <si>
    <r>
      <t xml:space="preserve">Mini Disjuntores Termomagnéticos - Siemens 5SX1, Eletromar MV/MW, </t>
    </r>
    <r>
      <rPr>
        <b/>
        <sz val="10"/>
        <rFont val="Calibri"/>
        <family val="2"/>
        <scheme val="minor"/>
      </rPr>
      <t>4,5 kA</t>
    </r>
    <r>
      <rPr>
        <sz val="10"/>
        <rFont val="Calibri"/>
        <family val="2"/>
        <scheme val="minor"/>
      </rPr>
      <t xml:space="preserve"> em 220V com fixações e terminais p/ cabos</t>
    </r>
  </si>
  <si>
    <r>
      <t>Disjuntores Termomagnéticos Caixa Moldada Siemens 3VF22, Weg DWB/DW, Eletromar CAH -</t>
    </r>
    <r>
      <rPr>
        <b/>
        <sz val="10"/>
        <rFont val="Calibri"/>
        <family val="2"/>
        <scheme val="minor"/>
      </rPr>
      <t>10kA</t>
    </r>
    <r>
      <rPr>
        <sz val="10"/>
        <rFont val="Calibri"/>
        <family val="2"/>
        <scheme val="minor"/>
      </rPr>
      <t xml:space="preserve"> em 220V com fixações e terminais p/ cabos</t>
    </r>
  </si>
  <si>
    <r>
      <t xml:space="preserve">Cabo de cobre unipolar </t>
    </r>
    <r>
      <rPr>
        <b/>
        <sz val="10"/>
        <rFont val="Calibri"/>
        <family val="2"/>
        <scheme val="minor"/>
      </rPr>
      <t>#2,5mm²</t>
    </r>
    <r>
      <rPr>
        <sz val="10"/>
        <rFont val="Calibri"/>
        <family val="2"/>
        <scheme val="minor"/>
      </rPr>
      <t xml:space="preserve"> flexível HF (Não Halogenado), 70°C  450/750V AFUMEX, AFITOX ou similar </t>
    </r>
  </si>
  <si>
    <r>
      <t xml:space="preserve">Cabo de cobre unipolar </t>
    </r>
    <r>
      <rPr>
        <b/>
        <sz val="10"/>
        <rFont val="Calibri"/>
        <family val="2"/>
        <scheme val="minor"/>
      </rPr>
      <t>#4,0mm²</t>
    </r>
    <r>
      <rPr>
        <sz val="10"/>
        <rFont val="Calibri"/>
        <family val="2"/>
        <scheme val="minor"/>
      </rPr>
      <t xml:space="preserve"> flexível HF (Não Halogenado), 70°C  450/750V AFUMEX, AFITOX ou similar </t>
    </r>
  </si>
  <si>
    <r>
      <t xml:space="preserve">Cabo de cobre unipolar </t>
    </r>
    <r>
      <rPr>
        <b/>
        <sz val="10"/>
        <rFont val="Calibri"/>
        <family val="2"/>
        <scheme val="minor"/>
      </rPr>
      <t>#10,0mm²</t>
    </r>
    <r>
      <rPr>
        <sz val="10"/>
        <rFont val="Calibri"/>
        <family val="2"/>
        <scheme val="minor"/>
      </rPr>
      <t xml:space="preserve"> flexível HF (Não Halogenado), 70°C  450/750V AFUMEX, AFITOX ou similar </t>
    </r>
  </si>
  <si>
    <r>
      <t xml:space="preserve">Cabo de cobre unipolar </t>
    </r>
    <r>
      <rPr>
        <b/>
        <sz val="10"/>
        <rFont val="Calibri"/>
        <family val="2"/>
        <scheme val="minor"/>
      </rPr>
      <t>#16,0mm²</t>
    </r>
    <r>
      <rPr>
        <sz val="10"/>
        <rFont val="Calibri"/>
        <family val="2"/>
        <scheme val="minor"/>
      </rPr>
      <t xml:space="preserve"> flexível HF (Não Halogenado), 70°C  450/750V AFUMEX, AFITOX ou similar </t>
    </r>
  </si>
  <si>
    <r>
      <t xml:space="preserve">Dispositivo </t>
    </r>
    <r>
      <rPr>
        <b/>
        <sz val="10"/>
        <rFont val="Calibri"/>
        <family val="2"/>
        <scheme val="minor"/>
      </rPr>
      <t xml:space="preserve">IDR Bipolar </t>
    </r>
    <r>
      <rPr>
        <sz val="10"/>
        <rFont val="Calibri"/>
        <family val="2"/>
        <scheme val="minor"/>
      </rPr>
      <t xml:space="preserve">2X25A Bipolar sensibilidade </t>
    </r>
    <r>
      <rPr>
        <b/>
        <sz val="10"/>
        <rFont val="Calibri"/>
        <family val="2"/>
        <scheme val="minor"/>
      </rPr>
      <t>30mA</t>
    </r>
    <r>
      <rPr>
        <sz val="10"/>
        <rFont val="Calibri"/>
        <family val="2"/>
        <scheme val="minor"/>
      </rPr>
      <t xml:space="preserve"> Siemens ou equivalente</t>
    </r>
  </si>
  <si>
    <r>
      <t xml:space="preserve">Dispositivo </t>
    </r>
    <r>
      <rPr>
        <b/>
        <sz val="10"/>
        <rFont val="Calibri"/>
        <family val="2"/>
        <scheme val="minor"/>
      </rPr>
      <t xml:space="preserve">IDR Bipolar </t>
    </r>
    <r>
      <rPr>
        <sz val="10"/>
        <rFont val="Calibri"/>
        <family val="2"/>
        <scheme val="minor"/>
      </rPr>
      <t xml:space="preserve">2X25A Bipolar sensibilidade </t>
    </r>
    <r>
      <rPr>
        <b/>
        <sz val="10"/>
        <rFont val="Calibri"/>
        <family val="2"/>
        <scheme val="minor"/>
      </rPr>
      <t>300mA</t>
    </r>
    <r>
      <rPr>
        <sz val="10"/>
        <rFont val="Calibri"/>
        <family val="2"/>
        <scheme val="minor"/>
      </rPr>
      <t xml:space="preserve"> Siemens ou equivalente</t>
    </r>
  </si>
  <si>
    <r>
      <t xml:space="preserve">Luminária de alumínio cilíndrica de EMBUTIR em forro mineral/gesso </t>
    </r>
    <r>
      <rPr>
        <b/>
        <sz val="10"/>
        <rFont val="Calibri"/>
        <family val="2"/>
        <scheme val="minor"/>
      </rPr>
      <t>PAINEL LED</t>
    </r>
    <r>
      <rPr>
        <sz val="10"/>
        <rFont val="Calibri"/>
        <family val="2"/>
        <scheme val="minor"/>
      </rPr>
      <t xml:space="preserve">, </t>
    </r>
    <r>
      <rPr>
        <b/>
        <sz val="10"/>
        <rFont val="Calibri"/>
        <family val="2"/>
        <scheme val="minor"/>
      </rPr>
      <t>18W</t>
    </r>
    <r>
      <rPr>
        <sz val="10"/>
        <rFont val="Calibri"/>
        <family val="2"/>
        <scheme val="minor"/>
      </rPr>
      <t xml:space="preserve"> slim, 4000K branco neutro, diâmetro 29cm, Brilia modelo 433041 ou similar. </t>
    </r>
  </si>
  <si>
    <r>
      <t xml:space="preserve">Luminária de alumínio cilíndrica de SOBREPOR em forro mineral/gesso </t>
    </r>
    <r>
      <rPr>
        <b/>
        <sz val="10"/>
        <rFont val="Calibri"/>
        <family val="2"/>
        <scheme val="minor"/>
      </rPr>
      <t>PAINEL LED</t>
    </r>
    <r>
      <rPr>
        <sz val="10"/>
        <rFont val="Calibri"/>
        <family val="2"/>
        <scheme val="minor"/>
      </rPr>
      <t xml:space="preserve">, </t>
    </r>
    <r>
      <rPr>
        <b/>
        <sz val="10"/>
        <rFont val="Calibri"/>
        <family val="2"/>
        <scheme val="minor"/>
      </rPr>
      <t>18W</t>
    </r>
    <r>
      <rPr>
        <sz val="10"/>
        <rFont val="Calibri"/>
        <family val="2"/>
        <scheme val="minor"/>
      </rPr>
      <t xml:space="preserve"> slim, 4000K branco neutro, diâmetro 29cm, Brilia modelo 433041 ou similar. </t>
    </r>
  </si>
  <si>
    <r>
      <t xml:space="preserve">Cabo de cobre PP Cordplast </t>
    </r>
    <r>
      <rPr>
        <b/>
        <sz val="10"/>
        <rFont val="Calibri"/>
        <family val="2"/>
        <scheme val="minor"/>
      </rPr>
      <t>3x#1,5mm²</t>
    </r>
    <r>
      <rPr>
        <sz val="10"/>
        <rFont val="Calibri"/>
        <family val="2"/>
        <scheme val="minor"/>
      </rPr>
      <t xml:space="preserve">  HF  (Não Halogenado) 70°C 450/750V AFITOX/AFUMEX ou similar </t>
    </r>
  </si>
  <si>
    <r>
      <t xml:space="preserve">Cabo de cobre PP Cordplast </t>
    </r>
    <r>
      <rPr>
        <b/>
        <sz val="10"/>
        <rFont val="Calibri"/>
        <family val="2"/>
        <scheme val="minor"/>
      </rPr>
      <t>3x1,0mm²</t>
    </r>
    <r>
      <rPr>
        <sz val="10"/>
        <rFont val="Calibri"/>
        <family val="2"/>
        <scheme val="minor"/>
      </rPr>
      <t xml:space="preserve">  HF  (Não Halogenado) 70°C 450/750V AFITOX/AFUMEX ou similar (Módulos de Ilum Emerg) </t>
    </r>
  </si>
  <si>
    <r>
      <t xml:space="preserve">Caixa embutir </t>
    </r>
    <r>
      <rPr>
        <b/>
        <sz val="10"/>
        <rFont val="Calibri"/>
        <family val="2"/>
        <scheme val="minor"/>
      </rPr>
      <t>PAREDE</t>
    </r>
    <r>
      <rPr>
        <sz val="10"/>
        <rFont val="Calibri"/>
        <family val="2"/>
        <scheme val="minor"/>
      </rPr>
      <t xml:space="preserve"> 100x50x50mm (4x2") </t>
    </r>
  </si>
  <si>
    <r>
      <t xml:space="preserve">Caixa embutir </t>
    </r>
    <r>
      <rPr>
        <b/>
        <sz val="10"/>
        <rFont val="Calibri"/>
        <family val="2"/>
        <scheme val="minor"/>
      </rPr>
      <t>PAREDE</t>
    </r>
    <r>
      <rPr>
        <sz val="10"/>
        <rFont val="Calibri"/>
        <family val="2"/>
        <scheme val="minor"/>
      </rPr>
      <t xml:space="preserve"> 100x100x50mm (4x4") </t>
    </r>
  </si>
  <si>
    <r>
      <rPr>
        <b/>
        <sz val="10"/>
        <rFont val="Calibri"/>
        <family val="2"/>
        <scheme val="minor"/>
      </rPr>
      <t xml:space="preserve">Condulete </t>
    </r>
    <r>
      <rPr>
        <sz val="10"/>
        <rFont val="Calibri"/>
        <family val="2"/>
        <scheme val="minor"/>
      </rPr>
      <t>alumínio ø 3/4" c/ tampa</t>
    </r>
  </si>
  <si>
    <r>
      <rPr>
        <b/>
        <sz val="10"/>
        <rFont val="Calibri"/>
        <family val="2"/>
        <scheme val="minor"/>
      </rPr>
      <t>Condulete</t>
    </r>
    <r>
      <rPr>
        <sz val="10"/>
        <rFont val="Calibri"/>
        <family val="2"/>
        <scheme val="minor"/>
      </rPr>
      <t xml:space="preserve"> alumínio ø 1" c/tampa</t>
    </r>
  </si>
  <si>
    <r>
      <rPr>
        <b/>
        <sz val="10"/>
        <rFont val="Calibri"/>
        <family val="2"/>
        <scheme val="minor"/>
      </rPr>
      <t>Condulete</t>
    </r>
    <r>
      <rPr>
        <sz val="10"/>
        <rFont val="Calibri"/>
        <family val="2"/>
        <scheme val="minor"/>
      </rPr>
      <t xml:space="preserve"> alumínio ø 1.1/2" c/tampa</t>
    </r>
  </si>
  <si>
    <r>
      <rPr>
        <b/>
        <sz val="10"/>
        <rFont val="Calibri"/>
        <family val="2"/>
        <scheme val="minor"/>
      </rPr>
      <t>Condulete</t>
    </r>
    <r>
      <rPr>
        <sz val="10"/>
        <rFont val="Calibri"/>
        <family val="2"/>
        <scheme val="minor"/>
      </rPr>
      <t xml:space="preserve"> alumínio ø 2" c/tampa</t>
    </r>
  </si>
  <si>
    <r>
      <t xml:space="preserve">Caixa de Alumínio de </t>
    </r>
    <r>
      <rPr>
        <b/>
        <sz val="10"/>
        <rFont val="Calibri"/>
        <family val="2"/>
        <scheme val="minor"/>
      </rPr>
      <t>PISO</t>
    </r>
    <r>
      <rPr>
        <sz val="10"/>
        <rFont val="Calibri"/>
        <family val="2"/>
        <scheme val="minor"/>
      </rPr>
      <t xml:space="preserve"> 100x100mm com tampade latão ou aço polido</t>
    </r>
  </si>
  <si>
    <r>
      <t xml:space="preserve">Suporte porta equipamentos BRANCO ref. DT64440.00 DUTOTEC ou similar, para canaleta de aluminio para </t>
    </r>
    <r>
      <rPr>
        <b/>
        <sz val="10"/>
        <rFont val="Calibri"/>
        <family val="2"/>
        <scheme val="minor"/>
      </rPr>
      <t>DUAS</t>
    </r>
    <r>
      <rPr>
        <sz val="10"/>
        <rFont val="Calibri"/>
        <family val="2"/>
        <scheme val="minor"/>
      </rPr>
      <t xml:space="preserve"> tomadas tipo bloco NBR.20A Ref. DT.99230.00 </t>
    </r>
    <r>
      <rPr>
        <b/>
        <sz val="10"/>
        <rFont val="Calibri"/>
        <family val="2"/>
        <scheme val="minor"/>
      </rPr>
      <t>(AZUL)</t>
    </r>
    <r>
      <rPr>
        <sz val="10"/>
        <rFont val="Calibri"/>
        <family val="2"/>
        <scheme val="minor"/>
      </rPr>
      <t>, mais um bloco cego Ref. DT 99430.00 ou similar</t>
    </r>
  </si>
  <si>
    <r>
      <t xml:space="preserve">Suporte porta equipamentos BRANCO ref. DT64440.00 DUTOTEC ou similar, para canaleta de aluminio para </t>
    </r>
    <r>
      <rPr>
        <b/>
        <sz val="10"/>
        <rFont val="Calibri"/>
        <family val="2"/>
        <scheme val="minor"/>
      </rPr>
      <t>UMA</t>
    </r>
    <r>
      <rPr>
        <sz val="10"/>
        <rFont val="Calibri"/>
        <family val="2"/>
        <scheme val="minor"/>
      </rPr>
      <t xml:space="preserve"> tomada tipo bloco NBR.20A Ref. DT.99230.00 </t>
    </r>
    <r>
      <rPr>
        <b/>
        <sz val="10"/>
        <rFont val="Calibri"/>
        <family val="2"/>
        <scheme val="minor"/>
      </rPr>
      <t>(VERMELHA)</t>
    </r>
    <r>
      <rPr>
        <sz val="10"/>
        <rFont val="Calibri"/>
        <family val="2"/>
        <scheme val="minor"/>
      </rPr>
      <t>, mais dois blocos cego Ref. DT 99430.00 ou similar</t>
    </r>
  </si>
  <si>
    <r>
      <t xml:space="preserve">Eletroduto de </t>
    </r>
    <r>
      <rPr>
        <b/>
        <sz val="10"/>
        <rFont val="Calibri"/>
        <family val="2"/>
        <scheme val="minor"/>
      </rPr>
      <t>Ferro Galvanizado leve médio</t>
    </r>
    <r>
      <rPr>
        <sz val="10"/>
        <rFont val="Calibri"/>
        <family val="2"/>
        <scheme val="minor"/>
      </rPr>
      <t>:</t>
    </r>
  </si>
  <si>
    <r>
      <t xml:space="preserve">Eletroduto de </t>
    </r>
    <r>
      <rPr>
        <b/>
        <sz val="10"/>
        <rFont val="Calibri"/>
        <family val="2"/>
        <scheme val="minor"/>
      </rPr>
      <t>Ferro Galvanizado a fogo</t>
    </r>
    <r>
      <rPr>
        <sz val="10"/>
        <rFont val="Calibri"/>
        <family val="2"/>
        <scheme val="minor"/>
      </rPr>
      <t>:</t>
    </r>
  </si>
  <si>
    <r>
      <t xml:space="preserve">Módulo Autonomo de iluminação de emergência , 500 lm, 115/220V, com 80 led's, difusor </t>
    </r>
    <r>
      <rPr>
        <b/>
        <sz val="10"/>
        <rFont val="Calibri"/>
        <family val="2"/>
        <scheme val="minor"/>
      </rPr>
      <t>LEITOSO</t>
    </r>
    <r>
      <rPr>
        <sz val="10"/>
        <rFont val="Calibri"/>
        <family val="2"/>
        <scheme val="minor"/>
      </rPr>
      <t>, bateria 6V-4.5Ah, autonomia 4 horas, gabinete em metal, pintura epóxi. Technomaster ou equivalente.</t>
    </r>
  </si>
  <si>
    <r>
      <t xml:space="preserve">    - 800x600x200mm(AxLxP), tipo CS, Barramentos p/100A / 18 kA / Barramentos secundários p/100A - </t>
    </r>
    <r>
      <rPr>
        <b/>
        <sz val="10"/>
        <rFont val="Calibri"/>
        <family val="2"/>
        <scheme val="minor"/>
      </rPr>
      <t>CD / CD-ESTAB</t>
    </r>
  </si>
  <si>
    <r>
      <t xml:space="preserve">    - 500x500x220mm(AxLxP) tipo CS,  Barramentos p/100A / 18 kA, Barramentos secundários p/100A - </t>
    </r>
    <r>
      <rPr>
        <b/>
        <sz val="10"/>
        <rFont val="Calibri"/>
        <family val="2"/>
        <scheme val="minor"/>
      </rPr>
      <t xml:space="preserve">CD-BK, </t>
    </r>
    <r>
      <rPr>
        <sz val="10"/>
        <rFont val="Calibri"/>
        <family val="2"/>
        <scheme val="minor"/>
      </rPr>
      <t>com canaletas plásticas internas para organização dos cabos</t>
    </r>
  </si>
  <si>
    <r>
      <t xml:space="preserve">Conjunto 4 Supressores para sobretensão DPS 4Ø, </t>
    </r>
    <r>
      <rPr>
        <b/>
        <sz val="10"/>
        <rFont val="Calibri"/>
        <family val="2"/>
        <scheme val="minor"/>
      </rPr>
      <t>18 kA</t>
    </r>
    <r>
      <rPr>
        <sz val="10"/>
        <rFont val="Calibri"/>
        <family val="2"/>
        <scheme val="minor"/>
      </rPr>
      <t xml:space="preserve"> Nominais, </t>
    </r>
    <r>
      <rPr>
        <b/>
        <sz val="10"/>
        <rFont val="Calibri"/>
        <family val="2"/>
        <scheme val="minor"/>
      </rPr>
      <t>Classe II</t>
    </r>
    <r>
      <rPr>
        <sz val="10"/>
        <rFont val="Calibri"/>
        <family val="2"/>
        <scheme val="minor"/>
      </rPr>
      <t>, 400Joules, engate em trilho, 4 polos plugáveis com base</t>
    </r>
  </si>
  <si>
    <r>
      <rPr>
        <b/>
        <sz val="10"/>
        <rFont val="Calibri"/>
        <family val="2"/>
        <scheme val="minor"/>
      </rPr>
      <t>Canaleta de Alumínio</t>
    </r>
    <r>
      <rPr>
        <sz val="10"/>
        <rFont val="Calibri"/>
        <family val="2"/>
        <scheme val="minor"/>
      </rPr>
      <t xml:space="preserve"> Dutotec  de </t>
    </r>
    <r>
      <rPr>
        <b/>
        <sz val="10"/>
        <rFont val="Calibri"/>
        <family val="2"/>
        <scheme val="minor"/>
      </rPr>
      <t>73x45mm</t>
    </r>
    <r>
      <rPr>
        <sz val="10"/>
        <rFont val="Calibri"/>
        <family val="2"/>
        <scheme val="minor"/>
      </rPr>
      <t xml:space="preserve"> pintura eletrostática branca, ou equivalente</t>
    </r>
  </si>
  <si>
    <r>
      <rPr>
        <b/>
        <sz val="10"/>
        <rFont val="Calibri"/>
        <family val="2"/>
        <scheme val="minor"/>
      </rPr>
      <t>Canaleta de Alumínio</t>
    </r>
    <r>
      <rPr>
        <sz val="10"/>
        <rFont val="Calibri"/>
        <family val="2"/>
        <scheme val="minor"/>
      </rPr>
      <t xml:space="preserve"> Dutotec  de </t>
    </r>
    <r>
      <rPr>
        <b/>
        <sz val="10"/>
        <rFont val="Calibri"/>
        <family val="2"/>
        <scheme val="minor"/>
      </rPr>
      <t>73x25mm</t>
    </r>
    <r>
      <rPr>
        <sz val="10"/>
        <rFont val="Calibri"/>
        <family val="2"/>
        <scheme val="minor"/>
      </rPr>
      <t xml:space="preserve"> pintura eletrostática branca, ou equivalente</t>
    </r>
  </si>
  <si>
    <r>
      <rPr>
        <b/>
        <sz val="10"/>
        <rFont val="Calibri"/>
        <family val="2"/>
        <scheme val="minor"/>
      </rPr>
      <t>Tampa para canaleta de Alumínio</t>
    </r>
    <r>
      <rPr>
        <sz val="10"/>
        <rFont val="Calibri"/>
        <family val="2"/>
        <scheme val="minor"/>
      </rPr>
      <t xml:space="preserve"> Dutotec  de </t>
    </r>
    <r>
      <rPr>
        <b/>
        <sz val="10"/>
        <rFont val="Calibri"/>
        <family val="2"/>
        <scheme val="minor"/>
      </rPr>
      <t>73mm</t>
    </r>
    <r>
      <rPr>
        <sz val="10"/>
        <rFont val="Calibri"/>
        <family val="2"/>
        <scheme val="minor"/>
      </rPr>
      <t xml:space="preserve"> pintura eletrostática branca, ou equivalente</t>
    </r>
  </si>
  <si>
    <r>
      <rPr>
        <b/>
        <sz val="10"/>
        <rFont val="Calibri"/>
        <family val="2"/>
        <scheme val="minor"/>
      </rPr>
      <t>Caixa de piso SQR Rotation Dupla</t>
    </r>
    <r>
      <rPr>
        <sz val="10"/>
        <rFont val="Calibri"/>
        <family val="2"/>
        <scheme val="minor"/>
      </rPr>
      <t xml:space="preserve"> tipo de Nível com espaço para 4 tomadas 2P+T 20A/250V NBR 14136 (PRETA) e 4 tomadas RJ45, completa com janela prensa cabos, tampa lisa de alumínio polido e arremates de piso, parafusos reguladores, Dutotec ou similar</t>
    </r>
  </si>
  <si>
    <r>
      <t xml:space="preserve">Suporte porta equipamentos BRANCO ref. DT64440.00 DUTOTEC ou similar, para canaleta de aluminio p/tres blocos com, </t>
    </r>
    <r>
      <rPr>
        <b/>
        <sz val="10"/>
        <rFont val="Calibri"/>
        <family val="2"/>
        <scheme val="minor"/>
      </rPr>
      <t>DUAS</t>
    </r>
    <r>
      <rPr>
        <sz val="10"/>
        <rFont val="Calibri"/>
        <family val="2"/>
        <scheme val="minor"/>
      </rPr>
      <t xml:space="preserve"> tomadas tipo bloco NBR.20A </t>
    </r>
    <r>
      <rPr>
        <b/>
        <sz val="10"/>
        <rFont val="Calibri"/>
        <family val="2"/>
        <scheme val="minor"/>
      </rPr>
      <t>(PRETA)</t>
    </r>
    <r>
      <rPr>
        <sz val="10"/>
        <rFont val="Calibri"/>
        <family val="2"/>
        <scheme val="minor"/>
      </rPr>
      <t>, mais um bloco cego.</t>
    </r>
  </si>
  <si>
    <r>
      <t xml:space="preserve">Suporte porta equipamentos BRANCO ref. DT64440.00 DUTOTEC ou similar, para canaleta de aluminio p/tres blocos com, </t>
    </r>
    <r>
      <rPr>
        <b/>
        <sz val="10"/>
        <rFont val="Calibri"/>
        <family val="2"/>
        <scheme val="minor"/>
      </rPr>
      <t xml:space="preserve">UM </t>
    </r>
    <r>
      <rPr>
        <sz val="10"/>
        <rFont val="Calibri"/>
        <family val="2"/>
        <scheme val="minor"/>
      </rPr>
      <t>bloco c/</t>
    </r>
    <r>
      <rPr>
        <b/>
        <sz val="10"/>
        <rFont val="Calibri"/>
        <family val="2"/>
        <scheme val="minor"/>
      </rPr>
      <t>RJ.45 Cat 5e</t>
    </r>
    <r>
      <rPr>
        <sz val="10"/>
        <rFont val="Calibri"/>
        <family val="2"/>
        <scheme val="minor"/>
      </rPr>
      <t>, mais dois blocos cegos.</t>
    </r>
  </si>
  <si>
    <r>
      <t xml:space="preserve">Suporte porta equipamentos BRANCO ref. DT64440.00 DUTOTEC ou similar, para canaleta de aluminio p/tres blocos com, </t>
    </r>
    <r>
      <rPr>
        <b/>
        <sz val="10"/>
        <rFont val="Calibri"/>
        <family val="2"/>
        <scheme val="minor"/>
      </rPr>
      <t>DOIS</t>
    </r>
    <r>
      <rPr>
        <sz val="10"/>
        <rFont val="Calibri"/>
        <family val="2"/>
        <scheme val="minor"/>
      </rPr>
      <t xml:space="preserve"> blocos c/</t>
    </r>
    <r>
      <rPr>
        <b/>
        <sz val="10"/>
        <rFont val="Calibri"/>
        <family val="2"/>
        <scheme val="minor"/>
      </rPr>
      <t>RJ.45 Cat5e</t>
    </r>
    <r>
      <rPr>
        <sz val="10"/>
        <rFont val="Calibri"/>
        <family val="2"/>
        <scheme val="minor"/>
      </rPr>
      <t>, mais um bloco cego.</t>
    </r>
  </si>
  <si>
    <r>
      <t xml:space="preserve">Suporte porta equipamentos BRANCO ref. DT64440.00 DUTOTEC ou similar, para canaleta de aluminio p/tres blocos com, </t>
    </r>
    <r>
      <rPr>
        <b/>
        <sz val="10"/>
        <rFont val="Calibri"/>
        <family val="2"/>
        <scheme val="minor"/>
      </rPr>
      <t>TRÊS</t>
    </r>
    <r>
      <rPr>
        <sz val="10"/>
        <rFont val="Calibri"/>
        <family val="2"/>
        <scheme val="minor"/>
      </rPr>
      <t xml:space="preserve"> blocos c/</t>
    </r>
    <r>
      <rPr>
        <b/>
        <sz val="10"/>
        <rFont val="Calibri"/>
        <family val="2"/>
        <scheme val="minor"/>
      </rPr>
      <t>RJ.45 Cat5e</t>
    </r>
    <r>
      <rPr>
        <sz val="10"/>
        <rFont val="Calibri"/>
        <family val="2"/>
        <scheme val="minor"/>
      </rPr>
      <t xml:space="preserve"> </t>
    </r>
  </si>
  <si>
    <r>
      <t xml:space="preserve">Suporte porta equipamentos BRANCO ref. DT63440.10 DUTOTEC ou similar, para canaleta de aluminio com </t>
    </r>
    <r>
      <rPr>
        <b/>
        <sz val="10"/>
        <rFont val="Calibri"/>
        <family val="2"/>
        <scheme val="minor"/>
      </rPr>
      <t>DOIS</t>
    </r>
    <r>
      <rPr>
        <sz val="10"/>
        <rFont val="Calibri"/>
        <family val="2"/>
        <scheme val="minor"/>
      </rPr>
      <t xml:space="preserve"> blocos de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tomadas NBR.20A </t>
    </r>
    <r>
      <rPr>
        <b/>
        <sz val="10"/>
        <rFont val="Calibri"/>
        <family val="2"/>
        <scheme val="minor"/>
      </rPr>
      <t>(PRETA)</t>
    </r>
    <r>
      <rPr>
        <sz val="10"/>
        <rFont val="Calibri"/>
        <family val="2"/>
        <scheme val="minor"/>
      </rPr>
      <t xml:space="preserve">, mais duas tomadas </t>
    </r>
    <r>
      <rPr>
        <b/>
        <sz val="10"/>
        <rFont val="Calibri"/>
        <family val="2"/>
        <scheme val="minor"/>
      </rPr>
      <t>RJ-45 Cat 5e</t>
    </r>
    <r>
      <rPr>
        <sz val="10"/>
        <rFont val="Calibri"/>
        <family val="2"/>
        <scheme val="minor"/>
      </rPr>
      <t>.</t>
    </r>
  </si>
  <si>
    <r>
      <t xml:space="preserve">Espelho de Alumínio para condulete 1" para tomadas RJ-45  Cat. 6 </t>
    </r>
    <r>
      <rPr>
        <b/>
        <sz val="10"/>
        <rFont val="Calibri"/>
        <family val="2"/>
        <scheme val="minor"/>
      </rPr>
      <t>(CFTV)</t>
    </r>
  </si>
  <si>
    <r>
      <t xml:space="preserve">Cabo UTP, 4 pares 24AWG LSZH  para rede Lógica (Não Halogenado) - </t>
    </r>
    <r>
      <rPr>
        <b/>
        <sz val="10"/>
        <rFont val="Calibri"/>
        <family val="2"/>
        <scheme val="minor"/>
      </rPr>
      <t>Categoria 5e</t>
    </r>
  </si>
  <si>
    <r>
      <t xml:space="preserve">Cabo de cobre PP Cordplast </t>
    </r>
    <r>
      <rPr>
        <b/>
        <sz val="10"/>
        <rFont val="Calibri"/>
        <family val="2"/>
        <scheme val="minor"/>
      </rPr>
      <t>8x1,0mm²</t>
    </r>
    <r>
      <rPr>
        <sz val="10"/>
        <rFont val="Calibri"/>
        <family val="2"/>
        <scheme val="minor"/>
      </rPr>
      <t xml:space="preserve">  HF  (Não Halogenado) 70°C 450/750V AFITOX/AFUMEX ou similar  (Cortina Automatizada)</t>
    </r>
  </si>
  <si>
    <r>
      <t xml:space="preserve">Cabo UTP, 4 pares 24AWG LSZH (Não Halogenado) - </t>
    </r>
    <r>
      <rPr>
        <b/>
        <sz val="10"/>
        <rFont val="Calibri"/>
        <family val="2"/>
        <scheme val="minor"/>
      </rPr>
      <t xml:space="preserve">Categoria 5e - </t>
    </r>
    <r>
      <rPr>
        <sz val="10"/>
        <rFont val="Calibri"/>
        <family val="2"/>
        <scheme val="minor"/>
      </rPr>
      <t>Ligação Geradores de Névoa com a Central de Alarme</t>
    </r>
  </si>
  <si>
    <t xml:space="preserve">           - 3x63A</t>
  </si>
  <si>
    <t>Curva Vertical 90° descida p/ eletrocalha 200x100mm</t>
  </si>
  <si>
    <t>Curva Vertical 45° p/ eletrocalha 200x100mm</t>
  </si>
  <si>
    <r>
      <rPr>
        <b/>
        <sz val="10"/>
        <rFont val="Calibri"/>
        <family val="2"/>
        <scheme val="minor"/>
      </rPr>
      <t>Mini Contactor</t>
    </r>
    <r>
      <rPr>
        <sz val="10"/>
        <rFont val="Calibri"/>
        <family val="2"/>
        <scheme val="minor"/>
      </rPr>
      <t xml:space="preserve"> Tripolar WEG, Siemens ou similar 3x25 A</t>
    </r>
  </si>
  <si>
    <r>
      <rPr>
        <b/>
        <sz val="10"/>
        <rFont val="Calibri"/>
        <family val="2"/>
        <scheme val="minor"/>
      </rPr>
      <t>Mini Contactor</t>
    </r>
    <r>
      <rPr>
        <sz val="10"/>
        <rFont val="Calibri"/>
        <family val="2"/>
        <scheme val="minor"/>
      </rPr>
      <t xml:space="preserve"> Tripolar WEG, Siemens ou similar 3x18 A</t>
    </r>
  </si>
  <si>
    <t>Conector borne de passagem SAK e trilho DIN 35mm, para cabos até #2,5mm2 (CD-Timer)</t>
  </si>
  <si>
    <r>
      <t xml:space="preserve">Suporte porta equipamentos BRANCO ref. DT63440.10 DUTOTEC ou similar, para canaleta de aluminio com </t>
    </r>
    <r>
      <rPr>
        <b/>
        <sz val="10"/>
        <rFont val="Calibri"/>
        <family val="2"/>
        <scheme val="minor"/>
      </rPr>
      <t>DOIS</t>
    </r>
    <r>
      <rPr>
        <sz val="10"/>
        <rFont val="Calibri"/>
        <family val="2"/>
        <scheme val="minor"/>
      </rPr>
      <t xml:space="preserve"> blocos de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tomadas NBR.20A </t>
    </r>
    <r>
      <rPr>
        <b/>
        <sz val="10"/>
        <rFont val="Calibri"/>
        <family val="2"/>
        <scheme val="minor"/>
      </rPr>
      <t>(PRETA)</t>
    </r>
    <r>
      <rPr>
        <sz val="10"/>
        <rFont val="Calibri"/>
        <family val="2"/>
        <scheme val="minor"/>
      </rPr>
      <t xml:space="preserve">, mais uma tomada </t>
    </r>
    <r>
      <rPr>
        <b/>
        <sz val="10"/>
        <rFont val="Calibri"/>
        <family val="2"/>
        <scheme val="minor"/>
      </rPr>
      <t>RJ-45 Cat 5e</t>
    </r>
    <r>
      <rPr>
        <sz val="10"/>
        <rFont val="Calibri"/>
        <family val="2"/>
        <scheme val="minor"/>
      </rPr>
      <t>.</t>
    </r>
  </si>
  <si>
    <t xml:space="preserve">          - tomada 2xP+T 20A/250V NBR 14136 (PRETA) </t>
  </si>
  <si>
    <t>2.24</t>
  </si>
  <si>
    <t>2.25</t>
  </si>
  <si>
    <t>2.26</t>
  </si>
  <si>
    <t>2.26.1</t>
  </si>
  <si>
    <t>2.34</t>
  </si>
  <si>
    <t>2.35</t>
  </si>
  <si>
    <t>2.36</t>
  </si>
  <si>
    <t>2.37</t>
  </si>
  <si>
    <t>2.38</t>
  </si>
  <si>
    <t>2.39</t>
  </si>
  <si>
    <t>2.40</t>
  </si>
  <si>
    <t>2.41</t>
  </si>
  <si>
    <t>4.1.13</t>
  </si>
  <si>
    <t>4.2.11.1</t>
  </si>
  <si>
    <t>4.2.11.2</t>
  </si>
  <si>
    <t>Placa sinalizadora fotoluminescente "PROIBIDO FUMAR"</t>
  </si>
  <si>
    <t>Placa sinalizadora fotoluminescente "RISCO DE CHOQUE ELÉTRICO"</t>
  </si>
  <si>
    <t>9.3</t>
  </si>
  <si>
    <t>Placa sinalizadora fotoluminescente "EXTINTOR DE INCÊNDIO"</t>
  </si>
  <si>
    <t>9.4</t>
  </si>
  <si>
    <t>Extintor de incêncio PQS ABC 2A:20B:C 4kg</t>
  </si>
  <si>
    <t>9.5</t>
  </si>
  <si>
    <t>Extintor de incêncio CO2 5B:C 6kg</t>
  </si>
  <si>
    <t>9.6</t>
  </si>
  <si>
    <t>Fixação dos extintores de incêndio conforme indicação em planta</t>
  </si>
  <si>
    <t>hora</t>
  </si>
  <si>
    <t>Placa da Obra NOVA</t>
  </si>
  <si>
    <t xml:space="preserve">Tubo em aço carbono retangular 10x10cm </t>
  </si>
  <si>
    <t xml:space="preserve">Tubo em aço carbono retangular 15x15cm </t>
  </si>
  <si>
    <t>PC MKT- Porta Cartaz tipo Marketing</t>
  </si>
  <si>
    <t>Respiro cofre executado com tubulação em PVC conforme padrão Banrisul</t>
  </si>
  <si>
    <t>10.8</t>
  </si>
  <si>
    <t>Vidro temperado 10mm incolor para área do Acesso</t>
  </si>
  <si>
    <t xml:space="preserve">Plano de Gerenciamento de Resíduos da Construção Civil, Transporte de conteiners para destinação dos residuos de caliças de obra, metal (ferro e alumínio), vidro, madeira, cerâmicas, gesso, etc, produzidos pela construção civil e Descarte (atentar para a legislação local e memorial descritivo) </t>
  </si>
  <si>
    <r>
      <t xml:space="preserve">Condicionador de ar tipo split system, 60.000 Btu/h (nominal) ciclo frio, evaporador modelo built-in para dutos, com controle remoto </t>
    </r>
    <r>
      <rPr>
        <b/>
        <sz val="10"/>
        <rFont val="Calibri"/>
        <family val="2"/>
        <scheme val="minor"/>
      </rPr>
      <t>com</t>
    </r>
    <r>
      <rPr>
        <sz val="10"/>
        <rFont val="Calibri"/>
        <family val="2"/>
        <scheme val="minor"/>
      </rPr>
      <t xml:space="preserve"> fio, condensadora  com compressor on/off, trifásica 380V,  gás refrigerante R410-A, , fluxo de ar horizontal ou vertical . </t>
    </r>
  </si>
  <si>
    <r>
      <t xml:space="preserve">Condicionador de ar tipo split system, 24.000 Btu/h (nominal) ciclo reverso evaporador modelo piso/teto, com controle remoto </t>
    </r>
    <r>
      <rPr>
        <b/>
        <sz val="10"/>
        <rFont val="Calibri"/>
        <family val="2"/>
        <scheme val="minor"/>
      </rPr>
      <t>sem</t>
    </r>
    <r>
      <rPr>
        <sz val="10"/>
        <rFont val="Calibri"/>
        <family val="2"/>
        <scheme val="minor"/>
      </rPr>
      <t xml:space="preserve"> fio, condensadora axial com descarga horizontal, monofásica 220V, tecnologia "</t>
    </r>
    <r>
      <rPr>
        <i/>
        <sz val="10"/>
        <rFont val="Calibri"/>
        <family val="2"/>
        <scheme val="minor"/>
      </rPr>
      <t>inverter</t>
    </r>
    <r>
      <rPr>
        <sz val="10"/>
        <rFont val="Calibri"/>
        <family val="2"/>
        <scheme val="minor"/>
      </rPr>
      <t xml:space="preserve">", gás refrigerante R410-A, fluxo de ar horizontal ou vertical . </t>
    </r>
  </si>
  <si>
    <r>
      <t xml:space="preserve">Condicionador de ar tipo split system, 24.000 Btu/h (nominal) ciclo reverso evaporador modelo hi-wall, com controle remoto </t>
    </r>
    <r>
      <rPr>
        <b/>
        <sz val="10"/>
        <rFont val="Calibri"/>
        <family val="2"/>
        <scheme val="minor"/>
      </rPr>
      <t>sem</t>
    </r>
    <r>
      <rPr>
        <sz val="10"/>
        <rFont val="Calibri"/>
        <family val="2"/>
        <scheme val="minor"/>
      </rPr>
      <t xml:space="preserve"> fio, condensadora axial com descarga horizontal, monofásica 220V, tecnologia "</t>
    </r>
    <r>
      <rPr>
        <i/>
        <sz val="10"/>
        <rFont val="Calibri"/>
        <family val="2"/>
        <scheme val="minor"/>
      </rPr>
      <t>inverter</t>
    </r>
    <r>
      <rPr>
        <sz val="10"/>
        <rFont val="Calibri"/>
        <family val="2"/>
        <scheme val="minor"/>
      </rPr>
      <t xml:space="preserve">", gás refrigerante R410-A, fluxo de ar horizontal ou vertical . </t>
    </r>
  </si>
  <si>
    <r>
      <t xml:space="preserve">Condicionador de ar tipo split system, 18.000 Btu/h (nominal) ciclo reverso evaporador modelo hi-wall, com controle remoto </t>
    </r>
    <r>
      <rPr>
        <b/>
        <sz val="10"/>
        <rFont val="Calibri"/>
        <family val="2"/>
        <scheme val="minor"/>
      </rPr>
      <t>sem</t>
    </r>
    <r>
      <rPr>
        <sz val="10"/>
        <rFont val="Calibri"/>
        <family val="2"/>
        <scheme val="minor"/>
      </rPr>
      <t xml:space="preserve"> fio, condensadora axial com descarga horizontal, monofásica 220V, tecnologia "</t>
    </r>
    <r>
      <rPr>
        <i/>
        <sz val="10"/>
        <rFont val="Calibri"/>
        <family val="2"/>
        <scheme val="minor"/>
      </rPr>
      <t>inverter</t>
    </r>
    <r>
      <rPr>
        <sz val="10"/>
        <rFont val="Calibri"/>
        <family val="2"/>
        <scheme val="minor"/>
      </rPr>
      <t xml:space="preserve">", gás refrigerante R410-A, fluxo de ar horizontal ou vertical . </t>
    </r>
  </si>
  <si>
    <r>
      <t xml:space="preserve">Condicionador de ar tipo split system, 9.000 Btu/h (nominal) ciclo reverso evaporador modelo hi-wall, com controle remoto </t>
    </r>
    <r>
      <rPr>
        <b/>
        <sz val="10"/>
        <rFont val="Calibri"/>
        <family val="2"/>
        <scheme val="minor"/>
      </rPr>
      <t>sem</t>
    </r>
    <r>
      <rPr>
        <sz val="10"/>
        <rFont val="Calibri"/>
        <family val="2"/>
        <scheme val="minor"/>
      </rPr>
      <t xml:space="preserve"> fio, condensadora axial com descarga horizontal, monofásica 220V, tecnologia "</t>
    </r>
    <r>
      <rPr>
        <i/>
        <sz val="10"/>
        <rFont val="Calibri"/>
        <family val="2"/>
        <scheme val="minor"/>
      </rPr>
      <t>inverter</t>
    </r>
    <r>
      <rPr>
        <sz val="10"/>
        <rFont val="Calibri"/>
        <family val="2"/>
        <scheme val="minor"/>
      </rPr>
      <t xml:space="preserve">", gás refrigerante R410-A, fluxo de ar horizontal ou vertical . </t>
    </r>
  </si>
  <si>
    <r>
      <t xml:space="preserve">Suporte porta equipamentos BRANCO ref. DT64440.00 DUTOTEC ou similar, para canaleta de aluminio p/tres blocos com, </t>
    </r>
    <r>
      <rPr>
        <b/>
        <sz val="10"/>
        <rFont val="Calibri"/>
        <family val="2"/>
        <scheme val="minor"/>
      </rPr>
      <t>UMA</t>
    </r>
    <r>
      <rPr>
        <sz val="10"/>
        <rFont val="Calibri"/>
        <family val="2"/>
        <scheme val="minor"/>
      </rPr>
      <t xml:space="preserve"> tomada tipo bloco NBR.20A Ref. DT.99230.00 </t>
    </r>
    <r>
      <rPr>
        <b/>
        <sz val="10"/>
        <rFont val="Calibri"/>
        <family val="2"/>
        <scheme val="minor"/>
      </rPr>
      <t>(AZUL)</t>
    </r>
    <r>
      <rPr>
        <sz val="10"/>
        <rFont val="Calibri"/>
        <family val="2"/>
        <scheme val="minor"/>
      </rPr>
      <t>, mais dois blocos cegos Ref. DT 99430.00 ou similar</t>
    </r>
  </si>
  <si>
    <r>
      <t xml:space="preserve">Patch Panel 24 portas com RJ-45 </t>
    </r>
    <r>
      <rPr>
        <b/>
        <sz val="10"/>
        <rFont val="Calibri"/>
        <family val="2"/>
        <scheme val="minor"/>
      </rPr>
      <t>Cat 5e</t>
    </r>
    <r>
      <rPr>
        <sz val="10"/>
        <rFont val="Calibri"/>
        <family val="2"/>
        <scheme val="minor"/>
      </rPr>
      <t xml:space="preserve">  p/ Rack 19" (Cab. Estruturado - LÓGICA)</t>
    </r>
  </si>
  <si>
    <t>Engenheiro ou Arquiteto Junior com encargos complementares 4h semanais</t>
  </si>
  <si>
    <t>Fixação das esquadrias da circulação e mezanino com parafusos</t>
  </si>
  <si>
    <t>h</t>
  </si>
  <si>
    <t>Forro em alumínio composto na cor cinza silver</t>
  </si>
  <si>
    <t>Alçapão em alumínio composto com chave</t>
  </si>
  <si>
    <t>9.1.1</t>
  </si>
  <si>
    <t>9.1.2</t>
  </si>
  <si>
    <t>9.1.3</t>
  </si>
  <si>
    <t>9.1.4</t>
  </si>
  <si>
    <t>9.1.5</t>
  </si>
  <si>
    <t>9.1.6</t>
  </si>
  <si>
    <t>9.7</t>
  </si>
  <si>
    <t>10.2.1</t>
  </si>
  <si>
    <t>10.2.2</t>
  </si>
  <si>
    <t>10.3.1</t>
  </si>
  <si>
    <t>10.3.2</t>
  </si>
  <si>
    <t>10.3.3</t>
  </si>
  <si>
    <t>10.3.4</t>
  </si>
  <si>
    <t>10.4.1</t>
  </si>
  <si>
    <t>10.4.2</t>
  </si>
  <si>
    <t>10.4.3</t>
  </si>
  <si>
    <t>10.4.4</t>
  </si>
  <si>
    <t>10.4.5</t>
  </si>
  <si>
    <t>10.4.6</t>
  </si>
  <si>
    <t>10.5.1</t>
  </si>
  <si>
    <t>10.5.2</t>
  </si>
  <si>
    <t>10.5.3</t>
  </si>
  <si>
    <t>10.6.1</t>
  </si>
  <si>
    <t>10.6.2</t>
  </si>
  <si>
    <t>13.5</t>
  </si>
  <si>
    <t>13.5.1</t>
  </si>
  <si>
    <t>13.5.2</t>
  </si>
  <si>
    <t>13.5.3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</si>
  <si>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</si>
  <si>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</si>
  <si>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</si>
  <si>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</si>
  <si>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</si>
  <si>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</si>
  <si>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</si>
  <si>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</si>
  <si>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</si>
  <si>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</si>
  <si>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</si>
  <si>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</si>
  <si>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</si>
  <si>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Fornecimento e Instalação de cortina metálica (porta de enrolar) com interface para automação, conforme especificações do "Memorial para Fornecimento e Instalação de Cortinas Metálicas com Interface para Automação - Versão 9.18" - dimensões da porta: 4,50m x 3,95m (largura x altura).</t>
  </si>
  <si>
    <t>Caixa plástica cor cinza, fechamento com parafusos, com tampa alta p/ chave reversora, 240x190x125mm (AxLxP), modelo CBOX-OA da Cemar ou similar</t>
  </si>
  <si>
    <t xml:space="preserve">           - 3x20A</t>
  </si>
  <si>
    <r>
      <t xml:space="preserve">Cabo de cobre unipolar </t>
    </r>
    <r>
      <rPr>
        <b/>
        <sz val="10"/>
        <rFont val="Calibri"/>
        <family val="2"/>
        <scheme val="minor"/>
      </rPr>
      <t>#6,0mm²</t>
    </r>
    <r>
      <rPr>
        <sz val="10"/>
        <rFont val="Calibri"/>
        <family val="2"/>
        <scheme val="minor"/>
      </rPr>
      <t xml:space="preserve"> flexível HF (Não Halogenado), 70°C  450/750V AFUMEX, AFITOX ou similar </t>
    </r>
  </si>
  <si>
    <t>1.13</t>
  </si>
  <si>
    <t>DG - N.º4 (600x600x130mm) - Sobrepor/Embutir com barra de terra, fixações, acessórios  internos p/ montagem</t>
  </si>
  <si>
    <t>5.16</t>
  </si>
  <si>
    <t>Cabo CIT-50-20 pares (DG3 e Rack Op)</t>
  </si>
  <si>
    <t>Cabo CIT-50-10 pares (C. Telef.)</t>
  </si>
  <si>
    <t>Cabo CTP-APL 50-20 pares (Entrada Linhas Externas )</t>
  </si>
  <si>
    <t>Curva Longa para Eletroduto Ferro Galvanizado leve médio ø 50mm. 2"</t>
  </si>
  <si>
    <r>
      <t>Quadro metálico de sobrepor em chapa de aço e pintura a pó cor cinza RAL 9002 com tampa e contra-tampa metálicas articuladas por dobradiças, com fecho rápido e aterramento na caixa e porta.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Com  placa de montagem cor laranja RAL 2004. Com canaletas plásticas internas para organização dos cabos. Com espaço para disjuntor geral termomagnético tripolar caixa moldada e disjuntores parciais tipos mini-disjuntores e demais componentes. Barramentos de cobre eletrolítico recobertos por material isolante termocontrátil, sendo os principais tipo barras paralelas trifásicas mais  barramento  de neutro e de terra com capacidade de corrente mínima de 3 A/mm2. Com porta documentos contendo o diagrama unifilar da instalação e o quadro de carga do respectivo quadro, do tipo plástico fixado com fita auto-adesiva na parte interna da tampa para documentos no formato A4 e plaquetas de acrílico com identificação do  nome e tensões do quadro e número/nome dos circuitos na contra-tampa. Nas dimensões:</t>
    </r>
  </si>
  <si>
    <t>Quadro metálico de SOBREPOR em chapa de aço e pintura a pó cor cinza RAL 9002 com tampa e contra-tampa articuladas por dobradiças, com fecho rápido e aterramento na caixa e porta. Com placa de montagem cor laranja RAL 2004. Com canaletas plásticas internas para organização dos cabos. Com espaço para disjuntor geral termomagnético tripolar e disjuntores parciais tipos caixa moldada e demais componentes. Barramentos de cobre eletrolítico recobertos por material isolante termocontrátil, sendo os principais tipo barras paralelas trifásicas mais barramentos de neutro e terra com capacidade de corrente mínima de 3 A/mm2, mais  barramentos parciais. Com porta documentos contendo o diagrama unifilar da instalação e o quadro de carga do respectivo quadro, do tipo plástico fixado com fita auto-adesiva na parte interna da tampa para documentos no formato A4 e plaquetas de acrílico com identificação do número/nome dos circuitos na contra-tampa. Nas dimensões:</t>
  </si>
  <si>
    <r>
      <t xml:space="preserve">Caixa para módulo de automação (CD AUTOMAÇÃO SAA) caixa tipo quadro de comando CS (sobrepor), tamanho (AxLxP) 500x400x170mm com porta frontal em aço,  h=1,50m do piso, 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com canaletas plásticas internas para organização dos cabos. </t>
    </r>
    <r>
      <rPr>
        <b/>
        <sz val="10"/>
        <rFont val="Calibri"/>
        <family val="2"/>
        <scheme val="minor"/>
      </rPr>
      <t>CD-CORTINA,</t>
    </r>
  </si>
  <si>
    <r>
      <t xml:space="preserve">Caixa para módulo de automação (CD TIMER SAA) caixa tipo quadro de comando CS (sobrepor), tamanho (AxLxP) 500x400x170mm com porta frontal em aço,  h=1,50m do piso, com canaletas plásticas internas para organização dos cabos. </t>
    </r>
    <r>
      <rPr>
        <b/>
        <sz val="10"/>
        <rFont val="Calibri"/>
        <family val="2"/>
        <scheme val="minor"/>
      </rPr>
      <t>CD-TIMER</t>
    </r>
  </si>
  <si>
    <t>Cabo coaxiais preto 75 Ohms na cor preta RF 75 0,4/25, 2 metros,  com conector tipo BNC reto com solda e conector tipo BNC angular com rosca e solda (mini) para comunicação do link E1 entre das Operadoras com os Ativos para ligação a Central telefônica</t>
  </si>
  <si>
    <t>Luminária Balizadora tipo Tartaruga (uso ecterno) de alumínio com globo de vidro com uma lâmpada BULBO LED 7W 4000K branco neutro, soquete E-27</t>
  </si>
  <si>
    <r>
      <t xml:space="preserve">Conector Reto de alumínio para </t>
    </r>
    <r>
      <rPr>
        <b/>
        <sz val="10"/>
        <rFont val="Calibri"/>
        <family val="2"/>
        <scheme val="minor"/>
      </rPr>
      <t>Sealtube 3/4" a 1"</t>
    </r>
    <r>
      <rPr>
        <sz val="10"/>
        <rFont val="Calibri"/>
        <family val="2"/>
        <scheme val="minor"/>
      </rPr>
      <t>, Dutotec ou Similar</t>
    </r>
  </si>
  <si>
    <r>
      <t xml:space="preserve">Conector Reto de alumínio para </t>
    </r>
    <r>
      <rPr>
        <b/>
        <sz val="10"/>
        <rFont val="Calibri"/>
        <family val="2"/>
        <scheme val="minor"/>
      </rPr>
      <t xml:space="preserve">Sealtube 1/2", </t>
    </r>
    <r>
      <rPr>
        <sz val="10"/>
        <rFont val="Calibri"/>
        <family val="2"/>
        <scheme val="minor"/>
      </rPr>
      <t>Dutotec ou Similar</t>
    </r>
  </si>
  <si>
    <t>Projeto de Reforma para implementação de POSTO DE ATENDIMENTO BAIRRO SÃO CRISTÓVÃO - LAJEADO (RS)</t>
  </si>
  <si>
    <t>1. OBJETO: Projeto de Reforma para implementação da POSTO DE ATENDIMENTO BAIRRO SÃO CRISTÓVÃO - LAJEADO (RS)</t>
  </si>
  <si>
    <t>Placas Metálica</t>
  </si>
  <si>
    <t>PA1-A - Placa metálica Saques/Depósitos PNE</t>
  </si>
  <si>
    <t>PA1 - Placa metálica Saques/Depósitos</t>
  </si>
  <si>
    <t>Fornecer e executar complemento em gesso acartonado para fechamento pilar e viga, conforme indicado em projeto</t>
  </si>
  <si>
    <t>Executar emassamento com massa corrida nas paredes de gesso acartonado</t>
  </si>
  <si>
    <t>Tinta esmalte sintético branco acetinado para metal (tubo aço carbono e alcapão de acesso ao mezanino)</t>
  </si>
  <si>
    <t>As Built completo de todas as áreas (Projeto Civil, Mecânico, Elétrico e Lógico)</t>
  </si>
  <si>
    <t>10.4.7</t>
  </si>
  <si>
    <t>10.5.4</t>
  </si>
  <si>
    <t>10.5.5</t>
  </si>
  <si>
    <t>10.5.6</t>
  </si>
  <si>
    <t>10.6.3</t>
  </si>
  <si>
    <t>10.7.1</t>
  </si>
  <si>
    <t>10.7.2</t>
  </si>
  <si>
    <t>10.9</t>
  </si>
  <si>
    <t xml:space="preserve">Complementação da esquadria do antigo Posto de Atendimento </t>
  </si>
  <si>
    <t>Divisória leve BP Plus com painéis e acabamentos na cor branca e perfis na cor prata, para o Autoatendimento</t>
  </si>
  <si>
    <t>Divisória leve BP Plus com painéis e portas com acabamentos na cor branca e perfis na cor prata, conforme indicado em projeto</t>
  </si>
  <si>
    <t>Balcão de aço nas dimensões 120x48,3x89,2cm, na cor branca ref. Bertolini ou similar</t>
  </si>
  <si>
    <t>Grade em alumínio com pintura eletrostática branca perfil tubular  horizontal  1/2" x 1"- a ser acoplada à esquadria de alumínio, h=210cm, espaçamento a cada 12cm</t>
  </si>
  <si>
    <t>Porta em divisória leve BP plus acabamentos na cor branca e perfis e ferragens na cor prata completa</t>
  </si>
  <si>
    <t>13.17.1</t>
  </si>
  <si>
    <t>13.17.2</t>
  </si>
  <si>
    <t>Lixeira tipo cesto em inox - 11 litros capacidade</t>
  </si>
  <si>
    <t>Lixeira em polipropileno com tampa vai e vem - 11 litros capacidade</t>
  </si>
  <si>
    <t>Espelho cristal e=4mm, instalados sobre base MDF e=8mm, padrão Banrisul (3un.)</t>
  </si>
  <si>
    <t>2.20.1</t>
  </si>
  <si>
    <t>2.20.2</t>
  </si>
  <si>
    <t>2.20.3</t>
  </si>
  <si>
    <t>2.20.4</t>
  </si>
  <si>
    <t>2.20.5</t>
  </si>
  <si>
    <t>2.26.2</t>
  </si>
  <si>
    <t>2.26.3</t>
  </si>
  <si>
    <t>2.26.4</t>
  </si>
  <si>
    <t>2.26.5</t>
  </si>
  <si>
    <t>2.27.1</t>
  </si>
  <si>
    <t>2.66</t>
  </si>
  <si>
    <t>4.1.1.2</t>
  </si>
  <si>
    <t>4.1.14</t>
  </si>
  <si>
    <t>4.1.15</t>
  </si>
  <si>
    <t>5.17</t>
  </si>
  <si>
    <t>PPCI</t>
  </si>
  <si>
    <t>2.2.1</t>
  </si>
  <si>
    <t>2.2.2</t>
  </si>
  <si>
    <t>2.2.3</t>
  </si>
  <si>
    <t>2.2.4</t>
  </si>
  <si>
    <t>2.2.5</t>
  </si>
  <si>
    <t>2.2.6</t>
  </si>
  <si>
    <t>9.7.1</t>
  </si>
  <si>
    <t>12.1</t>
  </si>
  <si>
    <t xml:space="preserve">ENCARGOS SOCIAIS - SINAPI-RS OUT/2018 (%) </t>
  </si>
  <si>
    <t xml:space="preserve">BDI </t>
  </si>
  <si>
    <t xml:space="preserve">MÃO DE OBRA </t>
  </si>
  <si>
    <t>Chave Reversora 40A. com 04 câmaras, 3 posições, com posição "0", fixação pela base modelo U440V da Semitrans ou similar.</t>
  </si>
  <si>
    <t>Rack padrão 19" tipo gabinete fechado de parede com porta de vidro temperado transparente, cor cinza RAL 7032, com 130 conjuntos parafuso/porca gaiola, com chave, próprio para cabeamento estruturado de 24 Us, medindo 118x58x60cm (ALP), tipo Gabinete Cabling Elite Black Box fixado na parede a 0,40m do piso, profundidade mínima interna de 60cm (Rack Ativos BANCO e Operadoras).</t>
  </si>
  <si>
    <r>
      <t xml:space="preserve">Banco de Capacitores Trifásico fixo 1,5 kVAr (NB 10kVA) </t>
    </r>
    <r>
      <rPr>
        <b/>
        <sz val="10"/>
        <rFont val="Calibri"/>
        <family val="2"/>
        <scheme val="minor"/>
      </rPr>
      <t>em 380VAC</t>
    </r>
    <r>
      <rPr>
        <sz val="10"/>
        <rFont val="Calibri"/>
        <family val="2"/>
        <scheme val="minor"/>
      </rPr>
      <t xml:space="preserve">, em caixa ABS com tampa, com dispositivos anti-explosão, disjuntor de proteção e distorção máxima de harmônicas de 3%, </t>
    </r>
  </si>
  <si>
    <r>
      <t xml:space="preserve">Caixa de passagem  </t>
    </r>
    <r>
      <rPr>
        <b/>
        <sz val="10"/>
        <rFont val="Calibri"/>
        <family val="2"/>
        <scheme val="minor"/>
      </rPr>
      <t>FORRO</t>
    </r>
    <r>
      <rPr>
        <sz val="10"/>
        <rFont val="Calibri"/>
        <family val="2"/>
        <scheme val="minor"/>
      </rPr>
      <t xml:space="preserve"> de ferro galv 300mm x 300mm c/tampa </t>
    </r>
  </si>
  <si>
    <r>
      <rPr>
        <b/>
        <sz val="10"/>
        <rFont val="Calibri"/>
        <family val="2"/>
        <scheme val="minor"/>
      </rPr>
      <t>Sensor de presença</t>
    </r>
    <r>
      <rPr>
        <sz val="10"/>
        <rFont val="Calibri"/>
        <family val="2"/>
        <scheme val="minor"/>
      </rPr>
      <t xml:space="preserve"> omnidirecional  c/retardo 10 min, 220V/127V, 250VA</t>
    </r>
  </si>
  <si>
    <r>
      <t xml:space="preserve">Eletroduto Flexível com alma de aço revestimento PVC - </t>
    </r>
    <r>
      <rPr>
        <b/>
        <sz val="10"/>
        <rFont val="Calibri"/>
        <family val="2"/>
        <scheme val="minor"/>
      </rPr>
      <t>Sealtube - 3/4 a 1"</t>
    </r>
  </si>
  <si>
    <r>
      <t xml:space="preserve">Eletroduto Flexível com alma de aço revestimento PVC - </t>
    </r>
    <r>
      <rPr>
        <b/>
        <sz val="10"/>
        <rFont val="Calibri"/>
        <family val="2"/>
        <scheme val="minor"/>
      </rPr>
      <t xml:space="preserve">Sealtube - 1/2 " </t>
    </r>
    <r>
      <rPr>
        <sz val="10"/>
        <rFont val="Calibri"/>
        <family val="2"/>
        <scheme val="minor"/>
      </rPr>
      <t>(descida máscara)</t>
    </r>
  </si>
  <si>
    <r>
      <t xml:space="preserve">Perfilado perfurado </t>
    </r>
    <r>
      <rPr>
        <b/>
        <sz val="10"/>
        <rFont val="Calibri"/>
        <family val="2"/>
        <scheme val="minor"/>
      </rPr>
      <t>38x38mm chapa 18</t>
    </r>
  </si>
  <si>
    <r>
      <t xml:space="preserve">Caixa tipo quadro de comando CS (sobrepor), tamanho (AxLxP) 600x500x200mm ou 600x480x220 mm com porta frontal em aço cego para comportar a central de alarme, altura 1,6m do piso, - </t>
    </r>
    <r>
      <rPr>
        <b/>
        <sz val="10"/>
        <rFont val="Calibri"/>
        <family val="2"/>
        <scheme val="minor"/>
      </rPr>
      <t>CAIXA ALARME</t>
    </r>
  </si>
  <si>
    <t>2.2.7</t>
  </si>
  <si>
    <t>Desinstalar e embalar com plastibolha, encaixotar e identificar todos equipamentos. Acondicionados adequadamente, exceto descartáveis, para serem entregues na BAGERGS (Av. Getúlio Vargas, 8.201 - Canoas/RS).</t>
  </si>
  <si>
    <t>2.2.7.1</t>
  </si>
  <si>
    <t>2.2.7.2</t>
  </si>
  <si>
    <t>Desinstalação e transporte de  condicionador de ar tipo ACJ 30.000 Btu/h</t>
  </si>
  <si>
    <t>Desinstalação, descaracterização e descarte de PGDM tipo sextavada com portal</t>
  </si>
  <si>
    <t xml:space="preserve">"Cilindro contato elétrico pacri - segredos iguais com segredo 3212 padrão Banrisul" </t>
  </si>
  <si>
    <t>Luminária de EMBUTIR - LED 4x9W com refletor parabólico e aletas de alumínio anodizado brilhante de alta refletância e alta pureza 99,85%. Soquete tipo push-in G-13 de engate rápido, rotor de segurança em policarbonato e contatos em bronze fosforoso, completa - para lâmpadas tubulares T8  LED 9W -  Certificação CE, Garantia de 02 Anos. Marca Intral LSE-100 ou equivalente.</t>
  </si>
  <si>
    <r>
      <t xml:space="preserve">Caixa para módulo celular e módulo de rede ip (CD QDM/RDY) caixa tipo quadro de comando CS (sobrepor), tamanho (AxLxP) 400x300x200mm com porta frontal em aço cego, altura 1,5m do piso, para Módulo de </t>
    </r>
    <r>
      <rPr>
        <b/>
        <sz val="10"/>
        <rFont val="Calibri"/>
        <family val="2"/>
        <scheme val="minor"/>
      </rPr>
      <t>Rede do Alarme - QDM/RDY</t>
    </r>
  </si>
  <si>
    <t>Certificação pontos lógicos Cat.6  com relatório, conforme item 5.3 do Memorial Descritivo.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</si>
</sst>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"/>
    <numFmt numFmtId="166" formatCode="#,##0.00\ [$€]\ ;\-#,##0.00\ [$€]\ ;&quot; -&quot;#\ [$€]\ ;@\ "/>
    <numFmt numFmtId="167" formatCode="#,##0.000"/>
  </numFmts>
  <fonts count="22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color rgb="FFFF0000"/>
      <name val="Arial Narrow"/>
      <family val="2"/>
    </font>
    <font>
      <b/>
      <sz val="10"/>
      <name val="Calibri"/>
      <family val="2"/>
      <scheme val="minor"/>
    </font>
    <font>
      <sz val="10"/>
      <name val="Mangal"/>
      <family val="2"/>
    </font>
    <font>
      <b/>
      <sz val="18"/>
      <color indexed="62"/>
      <name val="Cambria"/>
      <family val="2"/>
    </font>
    <font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MS Sans Serif"/>
      <family val="2"/>
    </font>
    <font>
      <sz val="10"/>
      <color theme="9" tint="-0.499984740745262"/>
      <name val="Calibri"/>
      <family val="2"/>
      <scheme val="minor"/>
    </font>
    <font>
      <sz val="11"/>
      <color theme="9" tint="-0.499984740745262"/>
      <name val="Arial Narrow"/>
      <family val="2"/>
    </font>
    <font>
      <sz val="10"/>
      <name val="Calibri"/>
      <family val="2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/>
    <xf numFmtId="0" fontId="5" fillId="0" borderId="0"/>
    <xf numFmtId="0" fontId="2" fillId="0" borderId="0"/>
    <xf numFmtId="40" fontId="2" fillId="0" borderId="0" applyFont="0" applyFill="0" applyBorder="0" applyAlignment="0" applyProtection="0"/>
    <xf numFmtId="40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2" borderId="0" applyNumberFormat="0" applyBorder="0" applyAlignment="0" applyProtection="0"/>
    <xf numFmtId="166" fontId="2" fillId="0" borderId="0" applyFill="0" applyBorder="0" applyAlignment="0" applyProtection="0"/>
    <xf numFmtId="0" fontId="2" fillId="0" borderId="0">
      <alignment vertical="center"/>
    </xf>
    <xf numFmtId="0" fontId="13" fillId="0" borderId="0" applyNumberFormat="0" applyFill="0" applyBorder="0" applyAlignment="0" applyProtection="0"/>
    <xf numFmtId="40" fontId="12" fillId="0" borderId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15" fillId="0" borderId="0" xfId="0" applyFont="1" applyFill="1" applyBorder="1" applyAlignment="1" applyProtection="1">
      <alignment vertical="center" wrapText="1"/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18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4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11" fillId="0" borderId="1" xfId="0" applyNumberFormat="1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4" fontId="11" fillId="0" borderId="1" xfId="0" applyNumberFormat="1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2" xfId="0" applyFont="1" applyBorder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9" fillId="0" borderId="0" xfId="0" applyFont="1" applyAlignment="1" applyProtection="1">
      <alignment vertical="center" wrapText="1"/>
      <protection hidden="1"/>
    </xf>
    <xf numFmtId="4" fontId="6" fillId="0" borderId="0" xfId="0" applyNumberFormat="1" applyFont="1" applyFill="1" applyAlignment="1" applyProtection="1">
      <alignment horizontal="right" vertical="center" wrapText="1"/>
      <protection hidden="1"/>
    </xf>
    <xf numFmtId="4" fontId="6" fillId="0" borderId="0" xfId="0" applyNumberFormat="1" applyFont="1" applyFill="1" applyAlignment="1" applyProtection="1">
      <alignment horizontal="center" vertical="center" wrapText="1"/>
      <protection hidden="1"/>
    </xf>
    <xf numFmtId="167" fontId="6" fillId="0" borderId="0" xfId="0" applyNumberFormat="1" applyFont="1" applyFill="1" applyAlignment="1" applyProtection="1">
      <alignment horizontal="right" vertical="center" wrapText="1"/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left" vertical="center" wrapText="1"/>
      <protection hidden="1"/>
    </xf>
    <xf numFmtId="167" fontId="6" fillId="0" borderId="0" xfId="0" applyNumberFormat="1" applyFont="1" applyFill="1" applyAlignment="1" applyProtection="1">
      <alignment horizontal="center" vertical="center" wrapText="1"/>
      <protection hidden="1"/>
    </xf>
    <xf numFmtId="0" fontId="20" fillId="0" borderId="2" xfId="0" applyFont="1" applyFill="1" applyBorder="1" applyAlignment="1" applyProtection="1">
      <alignment horizontal="left" vertical="center" wrapText="1"/>
      <protection hidden="1"/>
    </xf>
    <xf numFmtId="3" fontId="20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2" xfId="0" applyFont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left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167" fontId="6" fillId="0" borderId="2" xfId="0" applyNumberFormat="1" applyFont="1" applyBorder="1" applyAlignment="1" applyProtection="1">
      <alignment horizontal="center" vertical="center" wrapText="1"/>
      <protection hidden="1"/>
    </xf>
    <xf numFmtId="1" fontId="6" fillId="0" borderId="2" xfId="0" applyNumberFormat="1" applyFont="1" applyFill="1" applyBorder="1" applyAlignment="1" applyProtection="1">
      <alignment horizontal="left" vertical="center" wrapText="1"/>
      <protection hidden="1"/>
    </xf>
    <xf numFmtId="4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167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6" fillId="0" borderId="2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3" xfId="0" applyNumberFormat="1" applyFont="1" applyFill="1" applyBorder="1" applyAlignment="1" applyProtection="1">
      <alignment horizontal="right" vertical="center" wrapText="1"/>
      <protection hidden="1"/>
    </xf>
    <xf numFmtId="165" fontId="11" fillId="0" borderId="7" xfId="0" applyNumberFormat="1" applyFont="1" applyFill="1" applyBorder="1" applyAlignment="1" applyProtection="1">
      <alignment horizontal="center" vertical="center" wrapText="1"/>
      <protection hidden="1"/>
    </xf>
    <xf numFmtId="1" fontId="11" fillId="0" borderId="2" xfId="0" applyNumberFormat="1" applyFont="1" applyFill="1" applyBorder="1" applyAlignment="1" applyProtection="1">
      <alignment horizontal="left" vertical="center" wrapText="1"/>
      <protection hidden="1"/>
    </xf>
    <xf numFmtId="2" fontId="11" fillId="0" borderId="2" xfId="0" applyNumberFormat="1" applyFont="1" applyFill="1" applyBorder="1" applyAlignment="1" applyProtection="1">
      <alignment horizontal="left" vertical="center" wrapText="1"/>
      <protection hidden="1"/>
    </xf>
    <xf numFmtId="4" fontId="6" fillId="0" borderId="2" xfId="7" applyNumberFormat="1" applyFont="1" applyFill="1" applyBorder="1" applyAlignment="1" applyProtection="1">
      <alignment horizontal="right" vertical="center" wrapText="1"/>
      <protection hidden="1"/>
    </xf>
    <xf numFmtId="4" fontId="6" fillId="0" borderId="3" xfId="7" applyNumberFormat="1" applyFont="1" applyFill="1" applyBorder="1" applyAlignment="1" applyProtection="1">
      <alignment horizontal="right" vertical="center" wrapText="1"/>
      <protection hidden="1"/>
    </xf>
    <xf numFmtId="2" fontId="6" fillId="0" borderId="2" xfId="0" applyNumberFormat="1" applyFont="1" applyFill="1" applyBorder="1" applyAlignment="1" applyProtection="1">
      <alignment horizontal="left" vertical="center" wrapText="1"/>
      <protection hidden="1"/>
    </xf>
    <xf numFmtId="0" fontId="11" fillId="0" borderId="2" xfId="0" applyFont="1" applyFill="1" applyBorder="1" applyAlignment="1" applyProtection="1">
      <alignment horizontal="left" vertical="center" wrapText="1"/>
      <protection hidden="1"/>
    </xf>
    <xf numFmtId="2" fontId="6" fillId="0" borderId="2" xfId="4" applyNumberFormat="1" applyFont="1" applyFill="1" applyBorder="1" applyAlignment="1" applyProtection="1">
      <alignment vertical="center" wrapText="1"/>
      <protection hidden="1"/>
    </xf>
    <xf numFmtId="0" fontId="6" fillId="0" borderId="2" xfId="11" applyFont="1" applyFill="1" applyBorder="1" applyAlignment="1" applyProtection="1">
      <alignment horizontal="left" vertical="center" wrapText="1"/>
      <protection hidden="1"/>
    </xf>
    <xf numFmtId="4" fontId="11" fillId="0" borderId="2" xfId="0" applyNumberFormat="1" applyFont="1" applyFill="1" applyBorder="1" applyAlignment="1" applyProtection="1">
      <alignment horizontal="left" vertical="center" wrapText="1"/>
      <protection hidden="1"/>
    </xf>
    <xf numFmtId="4" fontId="11" fillId="0" borderId="2" xfId="0" applyNumberFormat="1" applyFont="1" applyFill="1" applyBorder="1" applyAlignment="1" applyProtection="1">
      <alignment horizontal="right" vertical="center" wrapText="1"/>
      <protection hidden="1"/>
    </xf>
    <xf numFmtId="4" fontId="11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1" fontId="6" fillId="0" borderId="2" xfId="0" applyNumberFormat="1" applyFont="1" applyBorder="1" applyAlignment="1" applyProtection="1">
      <alignment horizontal="left" vertical="center" wrapText="1"/>
      <protection hidden="1"/>
    </xf>
    <xf numFmtId="4" fontId="11" fillId="0" borderId="2" xfId="0" applyNumberFormat="1" applyFont="1" applyBorder="1" applyAlignment="1" applyProtection="1">
      <alignment horizontal="left" vertical="center" wrapText="1"/>
      <protection hidden="1"/>
    </xf>
    <xf numFmtId="4" fontId="11" fillId="0" borderId="2" xfId="0" applyNumberFormat="1" applyFont="1" applyBorder="1" applyAlignment="1" applyProtection="1">
      <alignment horizontal="right" vertical="center" wrapText="1"/>
      <protection hidden="1"/>
    </xf>
    <xf numFmtId="49" fontId="6" fillId="0" borderId="2" xfId="0" applyNumberFormat="1" applyFont="1" applyFill="1" applyBorder="1" applyAlignment="1" applyProtection="1">
      <alignment horizontal="left" vertical="center" wrapText="1"/>
      <protection hidden="1"/>
    </xf>
    <xf numFmtId="0" fontId="6" fillId="0" borderId="7" xfId="0" applyFont="1" applyFill="1" applyBorder="1" applyAlignment="1" applyProtection="1">
      <alignment horizontal="left" vertical="center" wrapText="1"/>
      <protection hidden="1"/>
    </xf>
    <xf numFmtId="167" fontId="6" fillId="0" borderId="2" xfId="7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6" applyFont="1" applyFill="1" applyBorder="1" applyAlignment="1" applyProtection="1">
      <alignment horizontal="left" vertical="center" wrapText="1"/>
      <protection hidden="1"/>
    </xf>
    <xf numFmtId="0" fontId="11" fillId="0" borderId="9" xfId="0" applyFont="1" applyFill="1" applyBorder="1" applyAlignment="1" applyProtection="1">
      <alignment horizontal="left" vertical="center" wrapText="1"/>
      <protection hidden="1"/>
    </xf>
    <xf numFmtId="4" fontId="11" fillId="0" borderId="9" xfId="0" applyNumberFormat="1" applyFont="1" applyFill="1" applyBorder="1" applyAlignment="1" applyProtection="1">
      <alignment horizontal="right" vertical="center" wrapText="1"/>
      <protection hidden="1"/>
    </xf>
    <xf numFmtId="4" fontId="11" fillId="0" borderId="9" xfId="7" applyNumberFormat="1" applyFont="1" applyFill="1" applyBorder="1" applyAlignment="1" applyProtection="1">
      <alignment horizontal="right" vertical="center" wrapText="1"/>
      <protection hidden="1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7" applyNumberFormat="1" applyFont="1" applyFill="1" applyBorder="1" applyAlignment="1" applyProtection="1">
      <alignment horizontal="right" vertical="center" wrapText="1"/>
      <protection locked="0"/>
    </xf>
    <xf numFmtId="165" fontId="6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NumberFormat="1" applyFont="1" applyFill="1" applyBorder="1" applyAlignment="1" applyProtection="1">
      <alignment horizontal="left" vertical="center" wrapText="1"/>
      <protection hidden="1"/>
    </xf>
    <xf numFmtId="4" fontId="6" fillId="0" borderId="2" xfId="7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0" applyNumberFormat="1" applyFont="1" applyFill="1" applyBorder="1" applyAlignment="1" applyProtection="1">
      <alignment horizontal="left" vertical="center" wrapText="1"/>
      <protection hidden="1"/>
    </xf>
    <xf numFmtId="165" fontId="6" fillId="0" borderId="7" xfId="1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1" applyNumberFormat="1" applyFont="1" applyFill="1" applyBorder="1" applyAlignment="1" applyProtection="1">
      <alignment horizontal="left" vertical="center" wrapText="1"/>
      <protection hidden="1"/>
    </xf>
    <xf numFmtId="167" fontId="6" fillId="0" borderId="2" xfId="1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vertical="center" wrapText="1"/>
      <protection hidden="1"/>
    </xf>
    <xf numFmtId="4" fontId="6" fillId="0" borderId="2" xfId="4" applyNumberFormat="1" applyFont="1" applyFill="1" applyBorder="1" applyAlignment="1" applyProtection="1">
      <alignment horizontal="center" vertical="center" wrapText="1"/>
      <protection hidden="1"/>
    </xf>
    <xf numFmtId="167" fontId="6" fillId="0" borderId="2" xfId="4" applyNumberFormat="1" applyFont="1" applyFill="1" applyBorder="1" applyAlignment="1" applyProtection="1">
      <alignment horizontal="center" vertical="center" wrapText="1"/>
      <protection hidden="1"/>
    </xf>
    <xf numFmtId="4" fontId="6" fillId="0" borderId="2" xfId="11" applyNumberFormat="1" applyFont="1" applyFill="1" applyBorder="1" applyAlignment="1" applyProtection="1">
      <alignment horizontal="center" vertical="center" wrapText="1"/>
      <protection hidden="1"/>
    </xf>
    <xf numFmtId="4" fontId="6" fillId="0" borderId="2" xfId="11" applyNumberFormat="1" applyFont="1" applyFill="1" applyBorder="1" applyAlignment="1" applyProtection="1">
      <alignment horizontal="right" vertical="center" wrapText="1"/>
      <protection locked="0"/>
    </xf>
    <xf numFmtId="165" fontId="6" fillId="0" borderId="7" xfId="0" applyNumberFormat="1" applyFont="1" applyBorder="1" applyAlignment="1" applyProtection="1">
      <alignment horizontal="center" vertical="center" wrapText="1"/>
      <protection hidden="1"/>
    </xf>
    <xf numFmtId="4" fontId="6" fillId="0" borderId="2" xfId="0" applyNumberFormat="1" applyFont="1" applyBorder="1" applyAlignment="1" applyProtection="1">
      <alignment horizontal="center" vertical="center" wrapText="1"/>
      <protection hidden="1"/>
    </xf>
    <xf numFmtId="4" fontId="6" fillId="0" borderId="2" xfId="0" applyNumberFormat="1" applyFont="1" applyBorder="1" applyAlignment="1" applyProtection="1">
      <alignment horizontal="right" vertical="center" wrapText="1"/>
      <protection hidden="1"/>
    </xf>
    <xf numFmtId="4" fontId="6" fillId="0" borderId="3" xfId="0" applyNumberFormat="1" applyFont="1" applyBorder="1" applyAlignment="1" applyProtection="1">
      <alignment horizontal="right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vertical="center" wrapText="1"/>
      <protection hidden="1"/>
    </xf>
    <xf numFmtId="0" fontId="16" fillId="0" borderId="0" xfId="0" applyFont="1" applyFill="1" applyAlignment="1" applyProtection="1">
      <alignment vertical="center" wrapText="1"/>
      <protection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3" fontId="6" fillId="0" borderId="2" xfId="0" applyNumberFormat="1" applyFont="1" applyFill="1" applyBorder="1" applyAlignment="1" applyProtection="1">
      <alignment horizontal="left" vertical="center" wrapText="1"/>
      <protection hidden="1"/>
    </xf>
    <xf numFmtId="0" fontId="6" fillId="0" borderId="7" xfId="0" applyFont="1" applyFill="1" applyBorder="1" applyAlignment="1" applyProtection="1">
      <alignment vertical="center" wrapText="1"/>
      <protection hidden="1"/>
    </xf>
    <xf numFmtId="4" fontId="6" fillId="0" borderId="2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 wrapText="1"/>
      <protection hidden="1"/>
    </xf>
    <xf numFmtId="0" fontId="6" fillId="0" borderId="7" xfId="0" applyFont="1" applyFill="1" applyBorder="1" applyAlignment="1" applyProtection="1">
      <alignment horizontal="justify" vertical="center" wrapText="1"/>
      <protection hidden="1"/>
    </xf>
    <xf numFmtId="165" fontId="6" fillId="0" borderId="7" xfId="6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6" applyNumberFormat="1" applyFont="1" applyFill="1" applyBorder="1" applyAlignment="1" applyProtection="1">
      <alignment horizontal="left" vertical="center" wrapText="1"/>
      <protection hidden="1"/>
    </xf>
    <xf numFmtId="4" fontId="6" fillId="0" borderId="2" xfId="6" applyNumberFormat="1" applyFont="1" applyFill="1" applyBorder="1" applyAlignment="1" applyProtection="1">
      <alignment horizontal="center" vertical="center" wrapText="1"/>
      <protection hidden="1"/>
    </xf>
    <xf numFmtId="167" fontId="6" fillId="0" borderId="2" xfId="6" applyNumberFormat="1" applyFont="1" applyFill="1" applyBorder="1" applyAlignment="1" applyProtection="1">
      <alignment horizontal="center" vertical="center" wrapText="1"/>
      <protection hidden="1"/>
    </xf>
    <xf numFmtId="4" fontId="6" fillId="0" borderId="2" xfId="6" applyNumberFormat="1" applyFont="1" applyFill="1" applyBorder="1" applyAlignment="1" applyProtection="1">
      <alignment horizontal="right" vertical="center" wrapText="1"/>
      <protection locked="0"/>
    </xf>
    <xf numFmtId="165" fontId="6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9" xfId="0" applyNumberFormat="1" applyFont="1" applyFill="1" applyBorder="1" applyAlignment="1" applyProtection="1">
      <alignment horizontal="left" vertical="center" wrapText="1"/>
      <protection hidden="1"/>
    </xf>
    <xf numFmtId="4" fontId="6" fillId="0" borderId="9" xfId="0" applyNumberFormat="1" applyFont="1" applyFill="1" applyBorder="1" applyAlignment="1" applyProtection="1">
      <alignment horizontal="center" vertical="center" wrapText="1"/>
      <protection hidden="1"/>
    </xf>
    <xf numFmtId="167" fontId="11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Alignment="1" applyProtection="1">
      <alignment vertical="center" wrapText="1"/>
      <protection hidden="1"/>
    </xf>
    <xf numFmtId="0" fontId="6" fillId="0" borderId="2" xfId="0" applyFont="1" applyFill="1" applyBorder="1" applyAlignment="1" applyProtection="1">
      <alignment horizontal="justify" vertical="center" wrapText="1"/>
      <protection hidden="1"/>
    </xf>
    <xf numFmtId="2" fontId="6" fillId="0" borderId="2" xfId="4" applyNumberFormat="1" applyFont="1" applyFill="1" applyBorder="1" applyAlignment="1" applyProtection="1">
      <alignment horizontal="justify" vertical="center" wrapText="1"/>
      <protection hidden="1"/>
    </xf>
    <xf numFmtId="0" fontId="6" fillId="0" borderId="2" xfId="0" applyFont="1" applyBorder="1" applyAlignment="1" applyProtection="1">
      <alignment horizontal="justify" vertical="center" wrapText="1"/>
      <protection hidden="1"/>
    </xf>
    <xf numFmtId="0" fontId="6" fillId="0" borderId="2" xfId="16" applyFont="1" applyFill="1" applyBorder="1" applyAlignment="1" applyProtection="1">
      <alignment horizontal="justify" vertical="center" wrapText="1"/>
      <protection hidden="1"/>
    </xf>
    <xf numFmtId="4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11" fillId="0" borderId="10" xfId="7" applyNumberFormat="1" applyFont="1" applyFill="1" applyBorder="1" applyAlignment="1" applyProtection="1">
      <alignment horizontal="right" vertical="center" wrapText="1"/>
      <protection hidden="1"/>
    </xf>
    <xf numFmtId="4" fontId="11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4" xfId="0" applyFont="1" applyFill="1" applyBorder="1" applyAlignment="1" applyProtection="1">
      <alignment horizontal="center" vertical="center" wrapText="1"/>
      <protection hidden="1"/>
    </xf>
    <xf numFmtId="0" fontId="11" fillId="0" borderId="16" xfId="0" applyFont="1" applyFill="1" applyBorder="1" applyAlignment="1" applyProtection="1">
      <alignment horizontal="center" vertical="center" wrapText="1"/>
      <protection hidden="1"/>
    </xf>
    <xf numFmtId="0" fontId="11" fillId="0" borderId="15" xfId="0" applyFont="1" applyFill="1" applyBorder="1" applyAlignment="1" applyProtection="1">
      <alignment horizontal="center" vertical="center" wrapText="1"/>
      <protection hidden="1"/>
    </xf>
    <xf numFmtId="0" fontId="11" fillId="0" borderId="14" xfId="0" applyFont="1" applyFill="1" applyBorder="1" applyAlignment="1" applyProtection="1">
      <alignment horizontal="left" vertical="center" wrapText="1"/>
      <protection locked="0"/>
    </xf>
    <xf numFmtId="0" fontId="11" fillId="0" borderId="16" xfId="0" applyFont="1" applyFill="1" applyBorder="1" applyAlignment="1" applyProtection="1">
      <alignment horizontal="left" vertical="center" wrapText="1"/>
      <protection locked="0"/>
    </xf>
    <xf numFmtId="0" fontId="11" fillId="0" borderId="15" xfId="0" applyFont="1" applyFill="1" applyBorder="1" applyAlignment="1" applyProtection="1">
      <alignment horizontal="left" vertical="center" wrapText="1"/>
      <protection locked="0"/>
    </xf>
    <xf numFmtId="4" fontId="11" fillId="0" borderId="14" xfId="0" applyNumberFormat="1" applyFont="1" applyFill="1" applyBorder="1" applyAlignment="1" applyProtection="1">
      <alignment horizontal="left" vertical="center" wrapText="1"/>
      <protection locked="0"/>
    </xf>
    <xf numFmtId="4" fontId="11" fillId="0" borderId="16" xfId="0" applyNumberFormat="1" applyFont="1" applyFill="1" applyBorder="1" applyAlignment="1" applyProtection="1">
      <alignment horizontal="left" vertical="center" wrapText="1"/>
      <protection locked="0"/>
    </xf>
    <xf numFmtId="4" fontId="11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hidden="1"/>
    </xf>
    <xf numFmtId="0" fontId="11" fillId="0" borderId="3" xfId="0" applyFont="1" applyFill="1" applyBorder="1" applyAlignment="1" applyProtection="1">
      <alignment horizontal="left" vertical="center" wrapText="1"/>
      <protection hidden="1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3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11" xfId="0" applyNumberFormat="1" applyFont="1" applyFill="1" applyBorder="1" applyAlignment="1" applyProtection="1">
      <alignment horizontal="center" vertical="center" wrapText="1"/>
      <protection hidden="1"/>
    </xf>
    <xf numFmtId="4" fontId="6" fillId="0" borderId="12" xfId="0" applyNumberFormat="1" applyFont="1" applyFill="1" applyBorder="1" applyAlignment="1" applyProtection="1">
      <alignment horizontal="center" vertical="center" wrapText="1"/>
      <protection hidden="1"/>
    </xf>
    <xf numFmtId="4" fontId="6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left" vertical="center" wrapText="1"/>
      <protection hidden="1"/>
    </xf>
    <xf numFmtId="4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4" xfId="0" applyFont="1" applyFill="1" applyBorder="1" applyAlignment="1" applyProtection="1">
      <alignment horizontal="left" vertical="center" wrapText="1"/>
      <protection hidden="1"/>
    </xf>
    <xf numFmtId="0" fontId="11" fillId="0" borderId="16" xfId="0" applyFont="1" applyFill="1" applyBorder="1" applyAlignment="1" applyProtection="1">
      <alignment horizontal="left" vertical="center" wrapText="1"/>
      <protection hidden="1"/>
    </xf>
    <xf numFmtId="0" fontId="11" fillId="0" borderId="15" xfId="0" applyFont="1" applyFill="1" applyBorder="1" applyAlignment="1" applyProtection="1">
      <alignment horizontal="left" vertical="center" wrapText="1"/>
      <protection hidden="1"/>
    </xf>
    <xf numFmtId="4" fontId="11" fillId="4" borderId="5" xfId="0" applyNumberFormat="1" applyFont="1" applyFill="1" applyBorder="1" applyAlignment="1" applyProtection="1">
      <alignment horizontal="center" vertical="center" wrapText="1"/>
      <protection hidden="1"/>
    </xf>
    <xf numFmtId="4" fontId="11" fillId="4" borderId="2" xfId="0" applyNumberFormat="1" applyFont="1" applyFill="1" applyBorder="1" applyAlignment="1" applyProtection="1">
      <alignment horizontal="center" vertical="center" wrapText="1"/>
      <protection hidden="1"/>
    </xf>
    <xf numFmtId="167" fontId="11" fillId="4" borderId="5" xfId="0" applyNumberFormat="1" applyFont="1" applyFill="1" applyBorder="1" applyAlignment="1" applyProtection="1">
      <alignment horizontal="center" vertical="center" wrapText="1"/>
      <protection hidden="1"/>
    </xf>
    <xf numFmtId="167" fontId="11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4" borderId="4" xfId="0" applyFont="1" applyFill="1" applyBorder="1" applyAlignment="1" applyProtection="1">
      <alignment horizontal="center" vertical="center" wrapText="1"/>
      <protection hidden="1"/>
    </xf>
    <xf numFmtId="0" fontId="11" fillId="4" borderId="7" xfId="0" applyFont="1" applyFill="1" applyBorder="1" applyAlignment="1" applyProtection="1">
      <alignment horizontal="center" vertical="center" wrapText="1"/>
      <protection hidden="1"/>
    </xf>
    <xf numFmtId="0" fontId="11" fillId="4" borderId="5" xfId="0" applyFont="1" applyFill="1" applyBorder="1" applyAlignment="1" applyProtection="1">
      <alignment horizontal="left" vertical="center" wrapText="1"/>
      <protection hidden="1"/>
    </xf>
    <xf numFmtId="0" fontId="11" fillId="4" borderId="2" xfId="0" applyFont="1" applyFill="1" applyBorder="1" applyAlignment="1" applyProtection="1">
      <alignment horizontal="left" vertical="center" wrapText="1"/>
      <protection hidden="1"/>
    </xf>
    <xf numFmtId="4" fontId="11" fillId="4" borderId="6" xfId="0" applyNumberFormat="1" applyFont="1" applyFill="1" applyBorder="1" applyAlignment="1" applyProtection="1">
      <alignment horizontal="center" vertical="center" wrapText="1"/>
      <protection hidden="1"/>
    </xf>
    <xf numFmtId="4" fontId="11" fillId="4" borderId="3" xfId="0" applyNumberFormat="1" applyFont="1" applyFill="1" applyBorder="1" applyAlignment="1" applyProtection="1">
      <alignment horizontal="center" vertical="center" wrapText="1"/>
      <protection hidden="1"/>
    </xf>
    <xf numFmtId="14" fontId="11" fillId="0" borderId="14" xfId="0" applyNumberFormat="1" applyFont="1" applyFill="1" applyBorder="1" applyAlignment="1" applyProtection="1">
      <alignment horizontal="center" vertical="center" wrapText="1"/>
      <protection hidden="1"/>
    </xf>
    <xf numFmtId="14" fontId="11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1" fontId="6" fillId="0" borderId="2" xfId="0" applyNumberFormat="1" applyFont="1" applyFill="1" applyBorder="1" applyAlignment="1" applyProtection="1">
      <alignment horizontal="left" vertical="center" wrapText="1"/>
      <protection hidden="1"/>
    </xf>
    <xf numFmtId="4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167" fontId="6" fillId="0" borderId="2" xfId="0" applyNumberFormat="1" applyFont="1" applyFill="1" applyBorder="1" applyAlignment="1" applyProtection="1">
      <alignment horizontal="center" vertical="center" wrapText="1"/>
      <protection hidden="1"/>
    </xf>
  </cellXfs>
  <cellStyles count="21">
    <cellStyle name="Bom" xfId="11" builtinId="26"/>
    <cellStyle name="Euro" xfId="12"/>
    <cellStyle name="Moeda 2" xfId="1"/>
    <cellStyle name="Moeda 2 2" xfId="17"/>
    <cellStyle name="Moeda 3" xfId="2"/>
    <cellStyle name="Normal" xfId="0" builtinId="0"/>
    <cellStyle name="Normal 2" xfId="3"/>
    <cellStyle name="Normal 2 2" xfId="4"/>
    <cellStyle name="Normal 2 3" xfId="13"/>
    <cellStyle name="Normal 3" xfId="5"/>
    <cellStyle name="Normal 3 2" xfId="18"/>
    <cellStyle name="Normal 5 2" xfId="6"/>
    <cellStyle name="Normal_PLANILHA BAIRRO CRUZEIRO TOTAL" xfId="16"/>
    <cellStyle name="Título 5" xfId="14"/>
    <cellStyle name="Vírgula" xfId="7" builtinId="3"/>
    <cellStyle name="Vírgula 2" xfId="8"/>
    <cellStyle name="Vírgula 3" xfId="9"/>
    <cellStyle name="Vírgula 3 2" xfId="19"/>
    <cellStyle name="Vírgula 4" xfId="10"/>
    <cellStyle name="Vírgula 4 2" xfId="20"/>
    <cellStyle name="Vírgula 5" xfId="15"/>
  </cellStyles>
  <dxfs count="5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99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407</xdr:row>
      <xdr:rowOff>0</xdr:rowOff>
    </xdr:from>
    <xdr:to>
      <xdr:col>2</xdr:col>
      <xdr:colOff>485775</xdr:colOff>
      <xdr:row>407</xdr:row>
      <xdr:rowOff>85725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0600" y="464820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485775</xdr:colOff>
      <xdr:row>407</xdr:row>
      <xdr:rowOff>85725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0600" y="464820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485775</xdr:colOff>
      <xdr:row>407</xdr:row>
      <xdr:rowOff>85725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990600" y="464820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485775</xdr:colOff>
      <xdr:row>407</xdr:row>
      <xdr:rowOff>76200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990600" y="4648200"/>
          <a:ext cx="485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408</xdr:row>
      <xdr:rowOff>19048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648200"/>
          <a:ext cx="390525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408</xdr:row>
      <xdr:rowOff>9523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648200"/>
          <a:ext cx="390525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408</xdr:row>
      <xdr:rowOff>1997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648200"/>
          <a:ext cx="390525" cy="325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408</xdr:row>
      <xdr:rowOff>1997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648200"/>
          <a:ext cx="390525" cy="325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408</xdr:row>
      <xdr:rowOff>19048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648200"/>
          <a:ext cx="390525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407</xdr:row>
      <xdr:rowOff>161926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648200"/>
          <a:ext cx="3905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407</xdr:row>
      <xdr:rowOff>161926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648200"/>
          <a:ext cx="3905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408</xdr:row>
      <xdr:rowOff>9523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648200"/>
          <a:ext cx="390525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408</xdr:row>
      <xdr:rowOff>9523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648200"/>
          <a:ext cx="390525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408</xdr:row>
      <xdr:rowOff>19048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648200"/>
          <a:ext cx="390525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485775</xdr:colOff>
      <xdr:row>407</xdr:row>
      <xdr:rowOff>85725</xdr:rowOff>
    </xdr:to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990600" y="464820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485775</xdr:colOff>
      <xdr:row>407</xdr:row>
      <xdr:rowOff>85725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990600" y="464820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485775</xdr:colOff>
      <xdr:row>407</xdr:row>
      <xdr:rowOff>85725</xdr:rowOff>
    </xdr:to>
    <xdr:sp macro="" textlink="">
      <xdr:nvSpPr>
        <xdr:cNvPr id="18" name="AutoShape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990600" y="464820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485775</xdr:colOff>
      <xdr:row>407</xdr:row>
      <xdr:rowOff>76200</xdr:rowOff>
    </xdr:to>
    <xdr:sp macro="" textlink="">
      <xdr:nvSpPr>
        <xdr:cNvPr id="19" name="AutoShape 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990600" y="4648200"/>
          <a:ext cx="485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408</xdr:row>
      <xdr:rowOff>19048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648200"/>
          <a:ext cx="390525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408</xdr:row>
      <xdr:rowOff>9523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648200"/>
          <a:ext cx="390525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408</xdr:row>
      <xdr:rowOff>1997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648200"/>
          <a:ext cx="390525" cy="325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408</xdr:row>
      <xdr:rowOff>1997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648200"/>
          <a:ext cx="390525" cy="325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408</xdr:row>
      <xdr:rowOff>19048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648200"/>
          <a:ext cx="390525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407</xdr:row>
      <xdr:rowOff>161926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648200"/>
          <a:ext cx="3905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407</xdr:row>
      <xdr:rowOff>161926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648200"/>
          <a:ext cx="3905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408</xdr:row>
      <xdr:rowOff>9523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648200"/>
          <a:ext cx="390525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408</xdr:row>
      <xdr:rowOff>9523</xdr:rowOff>
    </xdr:to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648200"/>
          <a:ext cx="390525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408</xdr:row>
      <xdr:rowOff>19048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648200"/>
          <a:ext cx="390525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408</xdr:row>
      <xdr:rowOff>19048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648200"/>
          <a:ext cx="390525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408</xdr:row>
      <xdr:rowOff>9523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648200"/>
          <a:ext cx="390525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408</xdr:row>
      <xdr:rowOff>1997</xdr:rowOff>
    </xdr:to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648200"/>
          <a:ext cx="390525" cy="325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408</xdr:row>
      <xdr:rowOff>1997</xdr:rowOff>
    </xdr:to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648200"/>
          <a:ext cx="390525" cy="325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408</xdr:row>
      <xdr:rowOff>19048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648200"/>
          <a:ext cx="390525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408</xdr:row>
      <xdr:rowOff>9523</xdr:rowOff>
    </xdr:to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648200"/>
          <a:ext cx="390525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408</xdr:row>
      <xdr:rowOff>9523</xdr:rowOff>
    </xdr:to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648200"/>
          <a:ext cx="390525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408</xdr:row>
      <xdr:rowOff>19048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648200"/>
          <a:ext cx="390525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408</xdr:row>
      <xdr:rowOff>19048</xdr:rowOff>
    </xdr:to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648200"/>
          <a:ext cx="390525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408</xdr:row>
      <xdr:rowOff>9523</xdr:rowOff>
    </xdr:to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648200"/>
          <a:ext cx="390525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408</xdr:row>
      <xdr:rowOff>1997</xdr:rowOff>
    </xdr:to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648200"/>
          <a:ext cx="390525" cy="325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408</xdr:row>
      <xdr:rowOff>1997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648200"/>
          <a:ext cx="390525" cy="325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408</xdr:row>
      <xdr:rowOff>19048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648200"/>
          <a:ext cx="390525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408</xdr:row>
      <xdr:rowOff>9523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648200"/>
          <a:ext cx="390525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408</xdr:row>
      <xdr:rowOff>9523</xdr:rowOff>
    </xdr:to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648200"/>
          <a:ext cx="390525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408</xdr:row>
      <xdr:rowOff>19048</xdr:rowOff>
    </xdr:to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648200"/>
          <a:ext cx="390525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409</xdr:row>
      <xdr:rowOff>50804</xdr:rowOff>
    </xdr:to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972050"/>
          <a:ext cx="390525" cy="347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409</xdr:row>
      <xdr:rowOff>41279</xdr:rowOff>
    </xdr:to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972050"/>
          <a:ext cx="390525" cy="338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409</xdr:row>
      <xdr:rowOff>33753</xdr:rowOff>
    </xdr:to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972050"/>
          <a:ext cx="390525" cy="330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409</xdr:row>
      <xdr:rowOff>33753</xdr:rowOff>
    </xdr:to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972050"/>
          <a:ext cx="390525" cy="330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409</xdr:row>
      <xdr:rowOff>50804</xdr:rowOff>
    </xdr:to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972050"/>
          <a:ext cx="390525" cy="347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409</xdr:row>
      <xdr:rowOff>41279</xdr:rowOff>
    </xdr:to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972050"/>
          <a:ext cx="390525" cy="338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409</xdr:row>
      <xdr:rowOff>41279</xdr:rowOff>
    </xdr:to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972050"/>
          <a:ext cx="390525" cy="338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409</xdr:row>
      <xdr:rowOff>50804</xdr:rowOff>
    </xdr:to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972050"/>
          <a:ext cx="390525" cy="347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409</xdr:row>
      <xdr:rowOff>50804</xdr:rowOff>
    </xdr:to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972050"/>
          <a:ext cx="390525" cy="347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409</xdr:row>
      <xdr:rowOff>41279</xdr:rowOff>
    </xdr:to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972050"/>
          <a:ext cx="390525" cy="338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409</xdr:row>
      <xdr:rowOff>33753</xdr:rowOff>
    </xdr:to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972050"/>
          <a:ext cx="390525" cy="330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409</xdr:row>
      <xdr:rowOff>33753</xdr:rowOff>
    </xdr:to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972050"/>
          <a:ext cx="390525" cy="330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409</xdr:row>
      <xdr:rowOff>50804</xdr:rowOff>
    </xdr:to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972050"/>
          <a:ext cx="390525" cy="347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409</xdr:row>
      <xdr:rowOff>41279</xdr:rowOff>
    </xdr:to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972050"/>
          <a:ext cx="390525" cy="338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409</xdr:row>
      <xdr:rowOff>41279</xdr:rowOff>
    </xdr:to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972050"/>
          <a:ext cx="390525" cy="338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409</xdr:row>
      <xdr:rowOff>50804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972050"/>
          <a:ext cx="390525" cy="347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409</xdr:row>
      <xdr:rowOff>50804</xdr:rowOff>
    </xdr:to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972050"/>
          <a:ext cx="390525" cy="347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409</xdr:row>
      <xdr:rowOff>41279</xdr:rowOff>
    </xdr:to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972050"/>
          <a:ext cx="390525" cy="338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409</xdr:row>
      <xdr:rowOff>33753</xdr:rowOff>
    </xdr:to>
    <xdr:sp macro="" textlink="">
      <xdr:nvSpPr>
        <xdr:cNvPr id="64" name="AutoShape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972050"/>
          <a:ext cx="390525" cy="330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409</xdr:row>
      <xdr:rowOff>33753</xdr:rowOff>
    </xdr:to>
    <xdr:sp macro="" textlink="">
      <xdr:nvSpPr>
        <xdr:cNvPr id="65" name="AutoShape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972050"/>
          <a:ext cx="390525" cy="330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409</xdr:row>
      <xdr:rowOff>50804</xdr:rowOff>
    </xdr:to>
    <xdr:sp macro="" textlink="">
      <xdr:nvSpPr>
        <xdr:cNvPr id="66" name="AutoShape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972050"/>
          <a:ext cx="390525" cy="347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409</xdr:row>
      <xdr:rowOff>41279</xdr:rowOff>
    </xdr:to>
    <xdr:sp macro="" textlink="">
      <xdr:nvSpPr>
        <xdr:cNvPr id="67" name="AutoShape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972050"/>
          <a:ext cx="390525" cy="338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409</xdr:row>
      <xdr:rowOff>41279</xdr:rowOff>
    </xdr:to>
    <xdr:sp macro="" textlink="">
      <xdr:nvSpPr>
        <xdr:cNvPr id="68" name="AutoShape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972050"/>
          <a:ext cx="390525" cy="338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409</xdr:row>
      <xdr:rowOff>50804</xdr:rowOff>
    </xdr:to>
    <xdr:sp macro="" textlink="">
      <xdr:nvSpPr>
        <xdr:cNvPr id="69" name="AutoShape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972050"/>
          <a:ext cx="390525" cy="347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409</xdr:row>
      <xdr:rowOff>50804</xdr:rowOff>
    </xdr:to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972050"/>
          <a:ext cx="390525" cy="347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409</xdr:row>
      <xdr:rowOff>41279</xdr:rowOff>
    </xdr:to>
    <xdr:sp macro="" textlink="">
      <xdr:nvSpPr>
        <xdr:cNvPr id="71" name="AutoShape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972050"/>
          <a:ext cx="390525" cy="338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409</xdr:row>
      <xdr:rowOff>33753</xdr:rowOff>
    </xdr:to>
    <xdr:sp macro="" textlink="">
      <xdr:nvSpPr>
        <xdr:cNvPr id="72" name="AutoShape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972050"/>
          <a:ext cx="390525" cy="330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409</xdr:row>
      <xdr:rowOff>33753</xdr:rowOff>
    </xdr:to>
    <xdr:sp macro="" textlink="">
      <xdr:nvSpPr>
        <xdr:cNvPr id="73" name="AutoShape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972050"/>
          <a:ext cx="390525" cy="330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409</xdr:row>
      <xdr:rowOff>50804</xdr:rowOff>
    </xdr:to>
    <xdr:sp macro="" textlink="">
      <xdr:nvSpPr>
        <xdr:cNvPr id="74" name="AutoShape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972050"/>
          <a:ext cx="390525" cy="347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409</xdr:row>
      <xdr:rowOff>41279</xdr:rowOff>
    </xdr:to>
    <xdr:sp macro="" textlink="">
      <xdr:nvSpPr>
        <xdr:cNvPr id="75" name="AutoShape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972050"/>
          <a:ext cx="390525" cy="338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409</xdr:row>
      <xdr:rowOff>41279</xdr:rowOff>
    </xdr:to>
    <xdr:sp macro="" textlink="">
      <xdr:nvSpPr>
        <xdr:cNvPr id="76" name="AutoShape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972050"/>
          <a:ext cx="390525" cy="338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407</xdr:row>
      <xdr:rowOff>0</xdr:rowOff>
    </xdr:from>
    <xdr:to>
      <xdr:col>2</xdr:col>
      <xdr:colOff>385233</xdr:colOff>
      <xdr:row>409</xdr:row>
      <xdr:rowOff>50804</xdr:rowOff>
    </xdr:to>
    <xdr:sp macro="" textlink="">
      <xdr:nvSpPr>
        <xdr:cNvPr id="77" name="AutoShape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4972050"/>
          <a:ext cx="390525" cy="347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485775</xdr:colOff>
      <xdr:row>362</xdr:row>
      <xdr:rowOff>85725</xdr:rowOff>
    </xdr:to>
    <xdr:sp macro="" textlink="">
      <xdr:nvSpPr>
        <xdr:cNvPr id="78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485775</xdr:colOff>
      <xdr:row>362</xdr:row>
      <xdr:rowOff>85725</xdr:rowOff>
    </xdr:to>
    <xdr:sp macro="" textlink="">
      <xdr:nvSpPr>
        <xdr:cNvPr id="79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485775</xdr:colOff>
      <xdr:row>362</xdr:row>
      <xdr:rowOff>85725</xdr:rowOff>
    </xdr:to>
    <xdr:sp macro="" textlink="">
      <xdr:nvSpPr>
        <xdr:cNvPr id="80" name="Auto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485775</xdr:colOff>
      <xdr:row>362</xdr:row>
      <xdr:rowOff>76200</xdr:rowOff>
    </xdr:to>
    <xdr:sp macro="" textlink="">
      <xdr:nvSpPr>
        <xdr:cNvPr id="81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485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363</xdr:row>
      <xdr:rowOff>82547</xdr:rowOff>
    </xdr:to>
    <xdr:sp macro="" textlink="">
      <xdr:nvSpPr>
        <xdr:cNvPr id="82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234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363</xdr:row>
      <xdr:rowOff>73022</xdr:rowOff>
    </xdr:to>
    <xdr:sp macro="" textlink="">
      <xdr:nvSpPr>
        <xdr:cNvPr id="83" name="AutoShap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225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363</xdr:row>
      <xdr:rowOff>65496</xdr:rowOff>
    </xdr:to>
    <xdr:sp macro="" textlink="">
      <xdr:nvSpPr>
        <xdr:cNvPr id="84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21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363</xdr:row>
      <xdr:rowOff>65496</xdr:rowOff>
    </xdr:to>
    <xdr:sp macro="" textlink="">
      <xdr:nvSpPr>
        <xdr:cNvPr id="85" name="AutoShap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21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363</xdr:row>
      <xdr:rowOff>82547</xdr:rowOff>
    </xdr:to>
    <xdr:sp macro="" textlink="">
      <xdr:nvSpPr>
        <xdr:cNvPr id="86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234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363</xdr:row>
      <xdr:rowOff>4233</xdr:rowOff>
    </xdr:to>
    <xdr:sp macro="" textlink="">
      <xdr:nvSpPr>
        <xdr:cNvPr id="87" name="AutoShap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156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363</xdr:row>
      <xdr:rowOff>4233</xdr:rowOff>
    </xdr:to>
    <xdr:sp macro="" textlink="">
      <xdr:nvSpPr>
        <xdr:cNvPr id="88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156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363</xdr:row>
      <xdr:rowOff>73022</xdr:rowOff>
    </xdr:to>
    <xdr:sp macro="" textlink="">
      <xdr:nvSpPr>
        <xdr:cNvPr id="89" name="AutoShap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225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363</xdr:row>
      <xdr:rowOff>73022</xdr:rowOff>
    </xdr:to>
    <xdr:sp macro="" textlink="">
      <xdr:nvSpPr>
        <xdr:cNvPr id="90" name="AutoShap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225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363</xdr:row>
      <xdr:rowOff>82547</xdr:rowOff>
    </xdr:to>
    <xdr:sp macro="" textlink="">
      <xdr:nvSpPr>
        <xdr:cNvPr id="91" name="AutoShap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234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485775</xdr:colOff>
      <xdr:row>362</xdr:row>
      <xdr:rowOff>85725</xdr:rowOff>
    </xdr:to>
    <xdr:sp macro="" textlink="">
      <xdr:nvSpPr>
        <xdr:cNvPr id="92" name="AutoShap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485775</xdr:colOff>
      <xdr:row>362</xdr:row>
      <xdr:rowOff>85725</xdr:rowOff>
    </xdr:to>
    <xdr:sp macro="" textlink="">
      <xdr:nvSpPr>
        <xdr:cNvPr id="93" name="AutoShap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485775</xdr:colOff>
      <xdr:row>362</xdr:row>
      <xdr:rowOff>85725</xdr:rowOff>
    </xdr:to>
    <xdr:sp macro="" textlink="">
      <xdr:nvSpPr>
        <xdr:cNvPr id="94" name="AutoShape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362</xdr:row>
      <xdr:rowOff>0</xdr:rowOff>
    </xdr:from>
    <xdr:to>
      <xdr:col>2</xdr:col>
      <xdr:colOff>485775</xdr:colOff>
      <xdr:row>362</xdr:row>
      <xdr:rowOff>76200</xdr:rowOff>
    </xdr:to>
    <xdr:sp macro="" textlink="">
      <xdr:nvSpPr>
        <xdr:cNvPr id="95" name="AutoShape 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485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363</xdr:row>
      <xdr:rowOff>82547</xdr:rowOff>
    </xdr:to>
    <xdr:sp macro="" textlink="">
      <xdr:nvSpPr>
        <xdr:cNvPr id="96" name="AutoShape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234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363</xdr:row>
      <xdr:rowOff>73022</xdr:rowOff>
    </xdr:to>
    <xdr:sp macro="" textlink="">
      <xdr:nvSpPr>
        <xdr:cNvPr id="97" name="AutoShape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225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363</xdr:row>
      <xdr:rowOff>65496</xdr:rowOff>
    </xdr:to>
    <xdr:sp macro="" textlink="">
      <xdr:nvSpPr>
        <xdr:cNvPr id="98" name="AutoShape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21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363</xdr:row>
      <xdr:rowOff>65496</xdr:rowOff>
    </xdr:to>
    <xdr:sp macro="" textlink="">
      <xdr:nvSpPr>
        <xdr:cNvPr id="99" name="AutoShape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21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363</xdr:row>
      <xdr:rowOff>82547</xdr:rowOff>
    </xdr:to>
    <xdr:sp macro="" textlink="">
      <xdr:nvSpPr>
        <xdr:cNvPr id="100" name="AutoShap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234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363</xdr:row>
      <xdr:rowOff>4233</xdr:rowOff>
    </xdr:to>
    <xdr:sp macro="" textlink="">
      <xdr:nvSpPr>
        <xdr:cNvPr id="101" name="AutoShape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156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363</xdr:row>
      <xdr:rowOff>4233</xdr:rowOff>
    </xdr:to>
    <xdr:sp macro="" textlink="">
      <xdr:nvSpPr>
        <xdr:cNvPr id="102" name="AutoShape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156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363</xdr:row>
      <xdr:rowOff>73022</xdr:rowOff>
    </xdr:to>
    <xdr:sp macro="" textlink="">
      <xdr:nvSpPr>
        <xdr:cNvPr id="103" name="AutoShape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225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363</xdr:row>
      <xdr:rowOff>73022</xdr:rowOff>
    </xdr:to>
    <xdr:sp macro="" textlink="">
      <xdr:nvSpPr>
        <xdr:cNvPr id="104" name="AutoShape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225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363</xdr:row>
      <xdr:rowOff>82547</xdr:rowOff>
    </xdr:to>
    <xdr:sp macro="" textlink="">
      <xdr:nvSpPr>
        <xdr:cNvPr id="105" name="AutoShape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234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363</xdr:row>
      <xdr:rowOff>82547</xdr:rowOff>
    </xdr:to>
    <xdr:sp macro="" textlink="">
      <xdr:nvSpPr>
        <xdr:cNvPr id="106" name="AutoShape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234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363</xdr:row>
      <xdr:rowOff>73022</xdr:rowOff>
    </xdr:to>
    <xdr:sp macro="" textlink="">
      <xdr:nvSpPr>
        <xdr:cNvPr id="107" name="AutoShape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225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363</xdr:row>
      <xdr:rowOff>65496</xdr:rowOff>
    </xdr:to>
    <xdr:sp macro="" textlink="">
      <xdr:nvSpPr>
        <xdr:cNvPr id="108" name="AutoShape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21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363</xdr:row>
      <xdr:rowOff>65496</xdr:rowOff>
    </xdr:to>
    <xdr:sp macro="" textlink="">
      <xdr:nvSpPr>
        <xdr:cNvPr id="109" name="AutoShape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21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363</xdr:row>
      <xdr:rowOff>82547</xdr:rowOff>
    </xdr:to>
    <xdr:sp macro="" textlink="">
      <xdr:nvSpPr>
        <xdr:cNvPr id="110" name="AutoShape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234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363</xdr:row>
      <xdr:rowOff>73022</xdr:rowOff>
    </xdr:to>
    <xdr:sp macro="" textlink="">
      <xdr:nvSpPr>
        <xdr:cNvPr id="111" name="AutoShape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225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363</xdr:row>
      <xdr:rowOff>73022</xdr:rowOff>
    </xdr:to>
    <xdr:sp macro="" textlink="">
      <xdr:nvSpPr>
        <xdr:cNvPr id="112" name="AutoShape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225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363</xdr:row>
      <xdr:rowOff>82547</xdr:rowOff>
    </xdr:to>
    <xdr:sp macro="" textlink="">
      <xdr:nvSpPr>
        <xdr:cNvPr id="113" name="AutoShape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234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363</xdr:row>
      <xdr:rowOff>82547</xdr:rowOff>
    </xdr:to>
    <xdr:sp macro="" textlink="">
      <xdr:nvSpPr>
        <xdr:cNvPr id="114" name="AutoShape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234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363</xdr:row>
      <xdr:rowOff>73022</xdr:rowOff>
    </xdr:to>
    <xdr:sp macro="" textlink="">
      <xdr:nvSpPr>
        <xdr:cNvPr id="115" name="AutoShape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225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363</xdr:row>
      <xdr:rowOff>65496</xdr:rowOff>
    </xdr:to>
    <xdr:sp macro="" textlink="">
      <xdr:nvSpPr>
        <xdr:cNvPr id="116" name="AutoShape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21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363</xdr:row>
      <xdr:rowOff>65496</xdr:rowOff>
    </xdr:to>
    <xdr:sp macro="" textlink="">
      <xdr:nvSpPr>
        <xdr:cNvPr id="117" name="AutoShape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21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363</xdr:row>
      <xdr:rowOff>82547</xdr:rowOff>
    </xdr:to>
    <xdr:sp macro="" textlink="">
      <xdr:nvSpPr>
        <xdr:cNvPr id="118" name="AutoShape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234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363</xdr:row>
      <xdr:rowOff>73022</xdr:rowOff>
    </xdr:to>
    <xdr:sp macro="" textlink="">
      <xdr:nvSpPr>
        <xdr:cNvPr id="119" name="AutoShape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225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363</xdr:row>
      <xdr:rowOff>73022</xdr:rowOff>
    </xdr:to>
    <xdr:sp macro="" textlink="">
      <xdr:nvSpPr>
        <xdr:cNvPr id="120" name="AutoShape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225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363</xdr:row>
      <xdr:rowOff>82547</xdr:rowOff>
    </xdr:to>
    <xdr:sp macro="" textlink="">
      <xdr:nvSpPr>
        <xdr:cNvPr id="121" name="AutoShape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234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365</xdr:row>
      <xdr:rowOff>21689</xdr:rowOff>
    </xdr:to>
    <xdr:sp macro="" textlink="">
      <xdr:nvSpPr>
        <xdr:cNvPr id="122" name="AutoShape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478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365</xdr:row>
      <xdr:rowOff>12164</xdr:rowOff>
    </xdr:to>
    <xdr:sp macro="" textlink="">
      <xdr:nvSpPr>
        <xdr:cNvPr id="123" name="AutoShape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46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365</xdr:row>
      <xdr:rowOff>4638</xdr:rowOff>
    </xdr:to>
    <xdr:sp macro="" textlink="">
      <xdr:nvSpPr>
        <xdr:cNvPr id="124" name="AutoShape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461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365</xdr:row>
      <xdr:rowOff>4638</xdr:rowOff>
    </xdr:to>
    <xdr:sp macro="" textlink="">
      <xdr:nvSpPr>
        <xdr:cNvPr id="125" name="AutoShape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461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365</xdr:row>
      <xdr:rowOff>21689</xdr:rowOff>
    </xdr:to>
    <xdr:sp macro="" textlink="">
      <xdr:nvSpPr>
        <xdr:cNvPr id="126" name="AutoShape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478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365</xdr:row>
      <xdr:rowOff>12164</xdr:rowOff>
    </xdr:to>
    <xdr:sp macro="" textlink="">
      <xdr:nvSpPr>
        <xdr:cNvPr id="127" name="AutoShap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46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365</xdr:row>
      <xdr:rowOff>12164</xdr:rowOff>
    </xdr:to>
    <xdr:sp macro="" textlink="">
      <xdr:nvSpPr>
        <xdr:cNvPr id="128" name="AutoShape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46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365</xdr:row>
      <xdr:rowOff>21689</xdr:rowOff>
    </xdr:to>
    <xdr:sp macro="" textlink="">
      <xdr:nvSpPr>
        <xdr:cNvPr id="129" name="AutoShape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478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365</xdr:row>
      <xdr:rowOff>21689</xdr:rowOff>
    </xdr:to>
    <xdr:sp macro="" textlink="">
      <xdr:nvSpPr>
        <xdr:cNvPr id="130" name="AutoShape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478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365</xdr:row>
      <xdr:rowOff>12164</xdr:rowOff>
    </xdr:to>
    <xdr:sp macro="" textlink="">
      <xdr:nvSpPr>
        <xdr:cNvPr id="131" name="AutoShape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46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365</xdr:row>
      <xdr:rowOff>4638</xdr:rowOff>
    </xdr:to>
    <xdr:sp macro="" textlink="">
      <xdr:nvSpPr>
        <xdr:cNvPr id="132" name="AutoShape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461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365</xdr:row>
      <xdr:rowOff>4638</xdr:rowOff>
    </xdr:to>
    <xdr:sp macro="" textlink="">
      <xdr:nvSpPr>
        <xdr:cNvPr id="133" name="AutoShape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461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365</xdr:row>
      <xdr:rowOff>21689</xdr:rowOff>
    </xdr:to>
    <xdr:sp macro="" textlink="">
      <xdr:nvSpPr>
        <xdr:cNvPr id="134" name="AutoShape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478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365</xdr:row>
      <xdr:rowOff>12164</xdr:rowOff>
    </xdr:to>
    <xdr:sp macro="" textlink="">
      <xdr:nvSpPr>
        <xdr:cNvPr id="135" name="AutoShape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46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365</xdr:row>
      <xdr:rowOff>12164</xdr:rowOff>
    </xdr:to>
    <xdr:sp macro="" textlink="">
      <xdr:nvSpPr>
        <xdr:cNvPr id="136" name="AutoShape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46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365</xdr:row>
      <xdr:rowOff>21689</xdr:rowOff>
    </xdr:to>
    <xdr:sp macro="" textlink="">
      <xdr:nvSpPr>
        <xdr:cNvPr id="137" name="AutoShape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478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365</xdr:row>
      <xdr:rowOff>21689</xdr:rowOff>
    </xdr:to>
    <xdr:sp macro="" textlink="">
      <xdr:nvSpPr>
        <xdr:cNvPr id="138" name="AutoShape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478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365</xdr:row>
      <xdr:rowOff>12164</xdr:rowOff>
    </xdr:to>
    <xdr:sp macro="" textlink="">
      <xdr:nvSpPr>
        <xdr:cNvPr id="139" name="AutoShape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46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365</xdr:row>
      <xdr:rowOff>4638</xdr:rowOff>
    </xdr:to>
    <xdr:sp macro="" textlink="">
      <xdr:nvSpPr>
        <xdr:cNvPr id="140" name="AutoShape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461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365</xdr:row>
      <xdr:rowOff>4638</xdr:rowOff>
    </xdr:to>
    <xdr:sp macro="" textlink="">
      <xdr:nvSpPr>
        <xdr:cNvPr id="141" name="AutoShape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461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365</xdr:row>
      <xdr:rowOff>21689</xdr:rowOff>
    </xdr:to>
    <xdr:sp macro="" textlink="">
      <xdr:nvSpPr>
        <xdr:cNvPr id="142" name="AutoShape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478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365</xdr:row>
      <xdr:rowOff>12164</xdr:rowOff>
    </xdr:to>
    <xdr:sp macro="" textlink="">
      <xdr:nvSpPr>
        <xdr:cNvPr id="143" name="AutoShape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46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365</xdr:row>
      <xdr:rowOff>12164</xdr:rowOff>
    </xdr:to>
    <xdr:sp macro="" textlink="">
      <xdr:nvSpPr>
        <xdr:cNvPr id="144" name="AutoShape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46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365</xdr:row>
      <xdr:rowOff>21689</xdr:rowOff>
    </xdr:to>
    <xdr:sp macro="" textlink="">
      <xdr:nvSpPr>
        <xdr:cNvPr id="145" name="AutoShape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478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365</xdr:row>
      <xdr:rowOff>21689</xdr:rowOff>
    </xdr:to>
    <xdr:sp macro="" textlink="">
      <xdr:nvSpPr>
        <xdr:cNvPr id="146" name="AutoShape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478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365</xdr:row>
      <xdr:rowOff>12164</xdr:rowOff>
    </xdr:to>
    <xdr:sp macro="" textlink="">
      <xdr:nvSpPr>
        <xdr:cNvPr id="147" name="AutoShape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46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365</xdr:row>
      <xdr:rowOff>4638</xdr:rowOff>
    </xdr:to>
    <xdr:sp macro="" textlink="">
      <xdr:nvSpPr>
        <xdr:cNvPr id="148" name="AutoShape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461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365</xdr:row>
      <xdr:rowOff>4638</xdr:rowOff>
    </xdr:to>
    <xdr:sp macro="" textlink="">
      <xdr:nvSpPr>
        <xdr:cNvPr id="149" name="AutoShape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461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365</xdr:row>
      <xdr:rowOff>21689</xdr:rowOff>
    </xdr:to>
    <xdr:sp macro="" textlink="">
      <xdr:nvSpPr>
        <xdr:cNvPr id="150" name="AutoShape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478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365</xdr:row>
      <xdr:rowOff>12164</xdr:rowOff>
    </xdr:to>
    <xdr:sp macro="" textlink="">
      <xdr:nvSpPr>
        <xdr:cNvPr id="151" name="AutoShape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46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365</xdr:row>
      <xdr:rowOff>12164</xdr:rowOff>
    </xdr:to>
    <xdr:sp macro="" textlink="">
      <xdr:nvSpPr>
        <xdr:cNvPr id="152" name="AutoShape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46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362</xdr:row>
      <xdr:rowOff>0</xdr:rowOff>
    </xdr:from>
    <xdr:to>
      <xdr:col>2</xdr:col>
      <xdr:colOff>385233</xdr:colOff>
      <xdr:row>365</xdr:row>
      <xdr:rowOff>21689</xdr:rowOff>
    </xdr:to>
    <xdr:sp macro="" textlink="">
      <xdr:nvSpPr>
        <xdr:cNvPr id="153" name="AutoShape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58540650"/>
          <a:ext cx="385233" cy="478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454269</xdr:colOff>
      <xdr:row>202</xdr:row>
      <xdr:rowOff>161192</xdr:rowOff>
    </xdr:from>
    <xdr:to>
      <xdr:col>2</xdr:col>
      <xdr:colOff>471121</xdr:colOff>
      <xdr:row>202</xdr:row>
      <xdr:rowOff>208817</xdr:rowOff>
    </xdr:to>
    <xdr:sp macro="" textlink="">
      <xdr:nvSpPr>
        <xdr:cNvPr id="154" name="AutoShape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06694" y="15191642"/>
          <a:ext cx="474052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202</xdr:row>
      <xdr:rowOff>0</xdr:rowOff>
    </xdr:from>
    <xdr:to>
      <xdr:col>2</xdr:col>
      <xdr:colOff>485775</xdr:colOff>
      <xdr:row>202</xdr:row>
      <xdr:rowOff>85725</xdr:rowOff>
    </xdr:to>
    <xdr:sp macro="" textlink="">
      <xdr:nvSpPr>
        <xdr:cNvPr id="155" name="AutoShape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202</xdr:row>
      <xdr:rowOff>0</xdr:rowOff>
    </xdr:from>
    <xdr:to>
      <xdr:col>2</xdr:col>
      <xdr:colOff>485775</xdr:colOff>
      <xdr:row>202</xdr:row>
      <xdr:rowOff>85725</xdr:rowOff>
    </xdr:to>
    <xdr:sp macro="" textlink="">
      <xdr:nvSpPr>
        <xdr:cNvPr id="156" name="AutoShape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202</xdr:row>
      <xdr:rowOff>0</xdr:rowOff>
    </xdr:from>
    <xdr:to>
      <xdr:col>2</xdr:col>
      <xdr:colOff>485775</xdr:colOff>
      <xdr:row>202</xdr:row>
      <xdr:rowOff>76200</xdr:rowOff>
    </xdr:to>
    <xdr:sp macro="" textlink="">
      <xdr:nvSpPr>
        <xdr:cNvPr id="157" name="AutoShape 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485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202</xdr:row>
      <xdr:rowOff>0</xdr:rowOff>
    </xdr:from>
    <xdr:to>
      <xdr:col>2</xdr:col>
      <xdr:colOff>381000</xdr:colOff>
      <xdr:row>203</xdr:row>
      <xdr:rowOff>19047</xdr:rowOff>
    </xdr:to>
    <xdr:sp macro="" textlink="">
      <xdr:nvSpPr>
        <xdr:cNvPr id="158" name="AutoShape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3810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202</xdr:row>
      <xdr:rowOff>0</xdr:rowOff>
    </xdr:from>
    <xdr:to>
      <xdr:col>2</xdr:col>
      <xdr:colOff>381000</xdr:colOff>
      <xdr:row>203</xdr:row>
      <xdr:rowOff>9522</xdr:rowOff>
    </xdr:to>
    <xdr:sp macro="" textlink="">
      <xdr:nvSpPr>
        <xdr:cNvPr id="159" name="AutoShape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3810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202</xdr:row>
      <xdr:rowOff>0</xdr:rowOff>
    </xdr:from>
    <xdr:to>
      <xdr:col>2</xdr:col>
      <xdr:colOff>381000</xdr:colOff>
      <xdr:row>203</xdr:row>
      <xdr:rowOff>1996</xdr:rowOff>
    </xdr:to>
    <xdr:sp macro="" textlink="">
      <xdr:nvSpPr>
        <xdr:cNvPr id="160" name="AutoShape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381000" cy="211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202</xdr:row>
      <xdr:rowOff>0</xdr:rowOff>
    </xdr:from>
    <xdr:to>
      <xdr:col>2</xdr:col>
      <xdr:colOff>381000</xdr:colOff>
      <xdr:row>203</xdr:row>
      <xdr:rowOff>1996</xdr:rowOff>
    </xdr:to>
    <xdr:sp macro="" textlink="">
      <xdr:nvSpPr>
        <xdr:cNvPr id="161" name="AutoShape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381000" cy="211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202</xdr:row>
      <xdr:rowOff>0</xdr:rowOff>
    </xdr:from>
    <xdr:to>
      <xdr:col>2</xdr:col>
      <xdr:colOff>381000</xdr:colOff>
      <xdr:row>203</xdr:row>
      <xdr:rowOff>19047</xdr:rowOff>
    </xdr:to>
    <xdr:sp macro="" textlink="">
      <xdr:nvSpPr>
        <xdr:cNvPr id="162" name="AutoShape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3810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202</xdr:row>
      <xdr:rowOff>0</xdr:rowOff>
    </xdr:from>
    <xdr:to>
      <xdr:col>2</xdr:col>
      <xdr:colOff>381000</xdr:colOff>
      <xdr:row>202</xdr:row>
      <xdr:rowOff>161926</xdr:rowOff>
    </xdr:to>
    <xdr:sp macro="" textlink="">
      <xdr:nvSpPr>
        <xdr:cNvPr id="163" name="AutoShape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3810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202</xdr:row>
      <xdr:rowOff>0</xdr:rowOff>
    </xdr:from>
    <xdr:to>
      <xdr:col>2</xdr:col>
      <xdr:colOff>381000</xdr:colOff>
      <xdr:row>202</xdr:row>
      <xdr:rowOff>161926</xdr:rowOff>
    </xdr:to>
    <xdr:sp macro="" textlink="">
      <xdr:nvSpPr>
        <xdr:cNvPr id="164" name="AutoShape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3810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202</xdr:row>
      <xdr:rowOff>0</xdr:rowOff>
    </xdr:from>
    <xdr:to>
      <xdr:col>2</xdr:col>
      <xdr:colOff>381000</xdr:colOff>
      <xdr:row>203</xdr:row>
      <xdr:rowOff>9522</xdr:rowOff>
    </xdr:to>
    <xdr:sp macro="" textlink="">
      <xdr:nvSpPr>
        <xdr:cNvPr id="165" name="AutoShape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3810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202</xdr:row>
      <xdr:rowOff>0</xdr:rowOff>
    </xdr:from>
    <xdr:to>
      <xdr:col>2</xdr:col>
      <xdr:colOff>381000</xdr:colOff>
      <xdr:row>203</xdr:row>
      <xdr:rowOff>9522</xdr:rowOff>
    </xdr:to>
    <xdr:sp macro="" textlink="">
      <xdr:nvSpPr>
        <xdr:cNvPr id="166" name="AutoShape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3810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202</xdr:row>
      <xdr:rowOff>0</xdr:rowOff>
    </xdr:from>
    <xdr:to>
      <xdr:col>2</xdr:col>
      <xdr:colOff>381000</xdr:colOff>
      <xdr:row>203</xdr:row>
      <xdr:rowOff>19047</xdr:rowOff>
    </xdr:to>
    <xdr:sp macro="" textlink="">
      <xdr:nvSpPr>
        <xdr:cNvPr id="167" name="AutoShap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3810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202</xdr:row>
      <xdr:rowOff>0</xdr:rowOff>
    </xdr:from>
    <xdr:to>
      <xdr:col>2</xdr:col>
      <xdr:colOff>485775</xdr:colOff>
      <xdr:row>202</xdr:row>
      <xdr:rowOff>85725</xdr:rowOff>
    </xdr:to>
    <xdr:sp macro="" textlink="">
      <xdr:nvSpPr>
        <xdr:cNvPr id="168" name="AutoShape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202</xdr:row>
      <xdr:rowOff>0</xdr:rowOff>
    </xdr:from>
    <xdr:to>
      <xdr:col>2</xdr:col>
      <xdr:colOff>485775</xdr:colOff>
      <xdr:row>202</xdr:row>
      <xdr:rowOff>85725</xdr:rowOff>
    </xdr:to>
    <xdr:sp macro="" textlink="">
      <xdr:nvSpPr>
        <xdr:cNvPr id="169" name="AutoShape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202</xdr:row>
      <xdr:rowOff>0</xdr:rowOff>
    </xdr:from>
    <xdr:to>
      <xdr:col>2</xdr:col>
      <xdr:colOff>485775</xdr:colOff>
      <xdr:row>202</xdr:row>
      <xdr:rowOff>85725</xdr:rowOff>
    </xdr:to>
    <xdr:sp macro="" textlink="">
      <xdr:nvSpPr>
        <xdr:cNvPr id="170" name="AutoShape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202</xdr:row>
      <xdr:rowOff>0</xdr:rowOff>
    </xdr:from>
    <xdr:to>
      <xdr:col>2</xdr:col>
      <xdr:colOff>485775</xdr:colOff>
      <xdr:row>202</xdr:row>
      <xdr:rowOff>76200</xdr:rowOff>
    </xdr:to>
    <xdr:sp macro="" textlink="">
      <xdr:nvSpPr>
        <xdr:cNvPr id="171" name="AutoShape 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485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202</xdr:row>
      <xdr:rowOff>0</xdr:rowOff>
    </xdr:from>
    <xdr:to>
      <xdr:col>2</xdr:col>
      <xdr:colOff>381000</xdr:colOff>
      <xdr:row>203</xdr:row>
      <xdr:rowOff>19047</xdr:rowOff>
    </xdr:to>
    <xdr:sp macro="" textlink="">
      <xdr:nvSpPr>
        <xdr:cNvPr id="172" name="AutoShape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3810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202</xdr:row>
      <xdr:rowOff>0</xdr:rowOff>
    </xdr:from>
    <xdr:to>
      <xdr:col>2</xdr:col>
      <xdr:colOff>381000</xdr:colOff>
      <xdr:row>203</xdr:row>
      <xdr:rowOff>9522</xdr:rowOff>
    </xdr:to>
    <xdr:sp macro="" textlink="">
      <xdr:nvSpPr>
        <xdr:cNvPr id="173" name="AutoShape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3810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202</xdr:row>
      <xdr:rowOff>0</xdr:rowOff>
    </xdr:from>
    <xdr:to>
      <xdr:col>2</xdr:col>
      <xdr:colOff>381000</xdr:colOff>
      <xdr:row>203</xdr:row>
      <xdr:rowOff>1996</xdr:rowOff>
    </xdr:to>
    <xdr:sp macro="" textlink="">
      <xdr:nvSpPr>
        <xdr:cNvPr id="174" name="AutoShape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381000" cy="211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202</xdr:row>
      <xdr:rowOff>0</xdr:rowOff>
    </xdr:from>
    <xdr:to>
      <xdr:col>2</xdr:col>
      <xdr:colOff>381000</xdr:colOff>
      <xdr:row>203</xdr:row>
      <xdr:rowOff>1996</xdr:rowOff>
    </xdr:to>
    <xdr:sp macro="" textlink="">
      <xdr:nvSpPr>
        <xdr:cNvPr id="175" name="AutoShape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381000" cy="211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202</xdr:row>
      <xdr:rowOff>0</xdr:rowOff>
    </xdr:from>
    <xdr:to>
      <xdr:col>2</xdr:col>
      <xdr:colOff>381000</xdr:colOff>
      <xdr:row>203</xdr:row>
      <xdr:rowOff>19047</xdr:rowOff>
    </xdr:to>
    <xdr:sp macro="" textlink="">
      <xdr:nvSpPr>
        <xdr:cNvPr id="176" name="AutoShape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3810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202</xdr:row>
      <xdr:rowOff>0</xdr:rowOff>
    </xdr:from>
    <xdr:to>
      <xdr:col>2</xdr:col>
      <xdr:colOff>381000</xdr:colOff>
      <xdr:row>202</xdr:row>
      <xdr:rowOff>161926</xdr:rowOff>
    </xdr:to>
    <xdr:sp macro="" textlink="">
      <xdr:nvSpPr>
        <xdr:cNvPr id="177" name="AutoShape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3810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202</xdr:row>
      <xdr:rowOff>0</xdr:rowOff>
    </xdr:from>
    <xdr:to>
      <xdr:col>2</xdr:col>
      <xdr:colOff>381000</xdr:colOff>
      <xdr:row>202</xdr:row>
      <xdr:rowOff>161926</xdr:rowOff>
    </xdr:to>
    <xdr:sp macro="" textlink="">
      <xdr:nvSpPr>
        <xdr:cNvPr id="178" name="AutoShape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3810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202</xdr:row>
      <xdr:rowOff>0</xdr:rowOff>
    </xdr:from>
    <xdr:to>
      <xdr:col>2</xdr:col>
      <xdr:colOff>381000</xdr:colOff>
      <xdr:row>203</xdr:row>
      <xdr:rowOff>9522</xdr:rowOff>
    </xdr:to>
    <xdr:sp macro="" textlink="">
      <xdr:nvSpPr>
        <xdr:cNvPr id="179" name="AutoShape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3810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202</xdr:row>
      <xdr:rowOff>0</xdr:rowOff>
    </xdr:from>
    <xdr:to>
      <xdr:col>2</xdr:col>
      <xdr:colOff>381000</xdr:colOff>
      <xdr:row>203</xdr:row>
      <xdr:rowOff>9522</xdr:rowOff>
    </xdr:to>
    <xdr:sp macro="" textlink="">
      <xdr:nvSpPr>
        <xdr:cNvPr id="180" name="AutoShape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3810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202</xdr:row>
      <xdr:rowOff>0</xdr:rowOff>
    </xdr:from>
    <xdr:to>
      <xdr:col>2</xdr:col>
      <xdr:colOff>381000</xdr:colOff>
      <xdr:row>203</xdr:row>
      <xdr:rowOff>19047</xdr:rowOff>
    </xdr:to>
    <xdr:sp macro="" textlink="">
      <xdr:nvSpPr>
        <xdr:cNvPr id="181" name="AutoShape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3810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202</xdr:row>
      <xdr:rowOff>0</xdr:rowOff>
    </xdr:from>
    <xdr:to>
      <xdr:col>2</xdr:col>
      <xdr:colOff>381000</xdr:colOff>
      <xdr:row>203</xdr:row>
      <xdr:rowOff>19047</xdr:rowOff>
    </xdr:to>
    <xdr:sp macro="" textlink="">
      <xdr:nvSpPr>
        <xdr:cNvPr id="182" name="AutoShape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3810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202</xdr:row>
      <xdr:rowOff>0</xdr:rowOff>
    </xdr:from>
    <xdr:to>
      <xdr:col>2</xdr:col>
      <xdr:colOff>381000</xdr:colOff>
      <xdr:row>203</xdr:row>
      <xdr:rowOff>9522</xdr:rowOff>
    </xdr:to>
    <xdr:sp macro="" textlink="">
      <xdr:nvSpPr>
        <xdr:cNvPr id="183" name="AutoShape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3810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202</xdr:row>
      <xdr:rowOff>0</xdr:rowOff>
    </xdr:from>
    <xdr:to>
      <xdr:col>2</xdr:col>
      <xdr:colOff>381000</xdr:colOff>
      <xdr:row>203</xdr:row>
      <xdr:rowOff>1996</xdr:rowOff>
    </xdr:to>
    <xdr:sp macro="" textlink="">
      <xdr:nvSpPr>
        <xdr:cNvPr id="184" name="AutoShape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381000" cy="211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202</xdr:row>
      <xdr:rowOff>0</xdr:rowOff>
    </xdr:from>
    <xdr:to>
      <xdr:col>2</xdr:col>
      <xdr:colOff>381000</xdr:colOff>
      <xdr:row>203</xdr:row>
      <xdr:rowOff>1996</xdr:rowOff>
    </xdr:to>
    <xdr:sp macro="" textlink="">
      <xdr:nvSpPr>
        <xdr:cNvPr id="185" name="AutoShape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381000" cy="211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202</xdr:row>
      <xdr:rowOff>0</xdr:rowOff>
    </xdr:from>
    <xdr:to>
      <xdr:col>2</xdr:col>
      <xdr:colOff>381000</xdr:colOff>
      <xdr:row>203</xdr:row>
      <xdr:rowOff>19047</xdr:rowOff>
    </xdr:to>
    <xdr:sp macro="" textlink="">
      <xdr:nvSpPr>
        <xdr:cNvPr id="186" name="AutoShape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3810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202</xdr:row>
      <xdr:rowOff>0</xdr:rowOff>
    </xdr:from>
    <xdr:to>
      <xdr:col>2</xdr:col>
      <xdr:colOff>381000</xdr:colOff>
      <xdr:row>203</xdr:row>
      <xdr:rowOff>9522</xdr:rowOff>
    </xdr:to>
    <xdr:sp macro="" textlink="">
      <xdr:nvSpPr>
        <xdr:cNvPr id="187" name="AutoShape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3810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202</xdr:row>
      <xdr:rowOff>0</xdr:rowOff>
    </xdr:from>
    <xdr:to>
      <xdr:col>2</xdr:col>
      <xdr:colOff>381000</xdr:colOff>
      <xdr:row>203</xdr:row>
      <xdr:rowOff>9522</xdr:rowOff>
    </xdr:to>
    <xdr:sp macro="" textlink="">
      <xdr:nvSpPr>
        <xdr:cNvPr id="188" name="AutoShape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3810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202</xdr:row>
      <xdr:rowOff>0</xdr:rowOff>
    </xdr:from>
    <xdr:to>
      <xdr:col>2</xdr:col>
      <xdr:colOff>381000</xdr:colOff>
      <xdr:row>203</xdr:row>
      <xdr:rowOff>19047</xdr:rowOff>
    </xdr:to>
    <xdr:sp macro="" textlink="">
      <xdr:nvSpPr>
        <xdr:cNvPr id="189" name="AutoShape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3810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202</xdr:row>
      <xdr:rowOff>0</xdr:rowOff>
    </xdr:from>
    <xdr:to>
      <xdr:col>2</xdr:col>
      <xdr:colOff>381000</xdr:colOff>
      <xdr:row>203</xdr:row>
      <xdr:rowOff>19047</xdr:rowOff>
    </xdr:to>
    <xdr:sp macro="" textlink="">
      <xdr:nvSpPr>
        <xdr:cNvPr id="190" name="AutoShape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3810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202</xdr:row>
      <xdr:rowOff>0</xdr:rowOff>
    </xdr:from>
    <xdr:to>
      <xdr:col>2</xdr:col>
      <xdr:colOff>381000</xdr:colOff>
      <xdr:row>203</xdr:row>
      <xdr:rowOff>9522</xdr:rowOff>
    </xdr:to>
    <xdr:sp macro="" textlink="">
      <xdr:nvSpPr>
        <xdr:cNvPr id="191" name="AutoShape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3810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202</xdr:row>
      <xdr:rowOff>0</xdr:rowOff>
    </xdr:from>
    <xdr:to>
      <xdr:col>2</xdr:col>
      <xdr:colOff>381000</xdr:colOff>
      <xdr:row>203</xdr:row>
      <xdr:rowOff>1996</xdr:rowOff>
    </xdr:to>
    <xdr:sp macro="" textlink="">
      <xdr:nvSpPr>
        <xdr:cNvPr id="192" name="AutoShape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381000" cy="211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202</xdr:row>
      <xdr:rowOff>0</xdr:rowOff>
    </xdr:from>
    <xdr:to>
      <xdr:col>2</xdr:col>
      <xdr:colOff>381000</xdr:colOff>
      <xdr:row>203</xdr:row>
      <xdr:rowOff>1996</xdr:rowOff>
    </xdr:to>
    <xdr:sp macro="" textlink="">
      <xdr:nvSpPr>
        <xdr:cNvPr id="193" name="AutoShape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381000" cy="211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202</xdr:row>
      <xdr:rowOff>0</xdr:rowOff>
    </xdr:from>
    <xdr:to>
      <xdr:col>2</xdr:col>
      <xdr:colOff>381000</xdr:colOff>
      <xdr:row>203</xdr:row>
      <xdr:rowOff>19047</xdr:rowOff>
    </xdr:to>
    <xdr:sp macro="" textlink="">
      <xdr:nvSpPr>
        <xdr:cNvPr id="194" name="AutoShape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3810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202</xdr:row>
      <xdr:rowOff>0</xdr:rowOff>
    </xdr:from>
    <xdr:to>
      <xdr:col>2</xdr:col>
      <xdr:colOff>381000</xdr:colOff>
      <xdr:row>203</xdr:row>
      <xdr:rowOff>9522</xdr:rowOff>
    </xdr:to>
    <xdr:sp macro="" textlink="">
      <xdr:nvSpPr>
        <xdr:cNvPr id="195" name="AutoShape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3810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202</xdr:row>
      <xdr:rowOff>0</xdr:rowOff>
    </xdr:from>
    <xdr:to>
      <xdr:col>2</xdr:col>
      <xdr:colOff>381000</xdr:colOff>
      <xdr:row>203</xdr:row>
      <xdr:rowOff>9522</xdr:rowOff>
    </xdr:to>
    <xdr:sp macro="" textlink="">
      <xdr:nvSpPr>
        <xdr:cNvPr id="196" name="AutoShape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3810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202</xdr:row>
      <xdr:rowOff>0</xdr:rowOff>
    </xdr:from>
    <xdr:to>
      <xdr:col>2</xdr:col>
      <xdr:colOff>381000</xdr:colOff>
      <xdr:row>203</xdr:row>
      <xdr:rowOff>19047</xdr:rowOff>
    </xdr:to>
    <xdr:sp macro="" textlink="">
      <xdr:nvSpPr>
        <xdr:cNvPr id="197" name="AutoShape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030450"/>
          <a:ext cx="3810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203</xdr:row>
      <xdr:rowOff>138546</xdr:rowOff>
    </xdr:from>
    <xdr:to>
      <xdr:col>2</xdr:col>
      <xdr:colOff>381000</xdr:colOff>
      <xdr:row>207</xdr:row>
      <xdr:rowOff>55833</xdr:rowOff>
    </xdr:to>
    <xdr:sp macro="" textlink="">
      <xdr:nvSpPr>
        <xdr:cNvPr id="198" name="AutoShape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492846"/>
          <a:ext cx="381000" cy="469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117314</xdr:rowOff>
    </xdr:to>
    <xdr:sp macro="" textlink="">
      <xdr:nvSpPr>
        <xdr:cNvPr id="199" name="AutoShape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205</xdr:row>
      <xdr:rowOff>143655</xdr:rowOff>
    </xdr:to>
    <xdr:sp macro="" textlink="">
      <xdr:nvSpPr>
        <xdr:cNvPr id="200" name="AutoShape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48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205</xdr:row>
      <xdr:rowOff>143655</xdr:rowOff>
    </xdr:to>
    <xdr:sp macro="" textlink="">
      <xdr:nvSpPr>
        <xdr:cNvPr id="201" name="AutoShape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48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126839</xdr:rowOff>
    </xdr:to>
    <xdr:sp macro="" textlink="">
      <xdr:nvSpPr>
        <xdr:cNvPr id="202" name="AutoShape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9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117314</xdr:rowOff>
    </xdr:to>
    <xdr:sp macro="" textlink="">
      <xdr:nvSpPr>
        <xdr:cNvPr id="203" name="AutoShape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117314</xdr:rowOff>
    </xdr:to>
    <xdr:sp macro="" textlink="">
      <xdr:nvSpPr>
        <xdr:cNvPr id="204" name="AutoShape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126839</xdr:rowOff>
    </xdr:to>
    <xdr:sp macro="" textlink="">
      <xdr:nvSpPr>
        <xdr:cNvPr id="205" name="AutoShape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9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126839</xdr:rowOff>
    </xdr:to>
    <xdr:sp macro="" textlink="">
      <xdr:nvSpPr>
        <xdr:cNvPr id="206" name="AutoShape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9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117314</xdr:rowOff>
    </xdr:to>
    <xdr:sp macro="" textlink="">
      <xdr:nvSpPr>
        <xdr:cNvPr id="207" name="AutoShape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205</xdr:row>
      <xdr:rowOff>143655</xdr:rowOff>
    </xdr:to>
    <xdr:sp macro="" textlink="">
      <xdr:nvSpPr>
        <xdr:cNvPr id="208" name="AutoShape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48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205</xdr:row>
      <xdr:rowOff>143655</xdr:rowOff>
    </xdr:to>
    <xdr:sp macro="" textlink="">
      <xdr:nvSpPr>
        <xdr:cNvPr id="209" name="AutoShape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48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126839</xdr:rowOff>
    </xdr:to>
    <xdr:sp macro="" textlink="">
      <xdr:nvSpPr>
        <xdr:cNvPr id="210" name="AutoShape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9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117314</xdr:rowOff>
    </xdr:to>
    <xdr:sp macro="" textlink="">
      <xdr:nvSpPr>
        <xdr:cNvPr id="211" name="AutoShape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117314</xdr:rowOff>
    </xdr:to>
    <xdr:sp macro="" textlink="">
      <xdr:nvSpPr>
        <xdr:cNvPr id="212" name="AutoShape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126839</xdr:rowOff>
    </xdr:to>
    <xdr:sp macro="" textlink="">
      <xdr:nvSpPr>
        <xdr:cNvPr id="213" name="AutoShape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9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126839</xdr:rowOff>
    </xdr:to>
    <xdr:sp macro="" textlink="">
      <xdr:nvSpPr>
        <xdr:cNvPr id="214" name="AutoShape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9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117314</xdr:rowOff>
    </xdr:to>
    <xdr:sp macro="" textlink="">
      <xdr:nvSpPr>
        <xdr:cNvPr id="215" name="AutoShape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205</xdr:row>
      <xdr:rowOff>143655</xdr:rowOff>
    </xdr:to>
    <xdr:sp macro="" textlink="">
      <xdr:nvSpPr>
        <xdr:cNvPr id="216" name="AutoShape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48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205</xdr:row>
      <xdr:rowOff>143655</xdr:rowOff>
    </xdr:to>
    <xdr:sp macro="" textlink="">
      <xdr:nvSpPr>
        <xdr:cNvPr id="217" name="AutoShape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48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126839</xdr:rowOff>
    </xdr:to>
    <xdr:sp macro="" textlink="">
      <xdr:nvSpPr>
        <xdr:cNvPr id="218" name="AutoShape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9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117314</xdr:rowOff>
    </xdr:to>
    <xdr:sp macro="" textlink="">
      <xdr:nvSpPr>
        <xdr:cNvPr id="219" name="AutoShape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117314</xdr:rowOff>
    </xdr:to>
    <xdr:sp macro="" textlink="">
      <xdr:nvSpPr>
        <xdr:cNvPr id="220" name="AutoShape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126839</xdr:rowOff>
    </xdr:to>
    <xdr:sp macro="" textlink="">
      <xdr:nvSpPr>
        <xdr:cNvPr id="221" name="AutoShape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9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126839</xdr:rowOff>
    </xdr:to>
    <xdr:sp macro="" textlink="">
      <xdr:nvSpPr>
        <xdr:cNvPr id="222" name="AutoShape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9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117314</xdr:rowOff>
    </xdr:to>
    <xdr:sp macro="" textlink="">
      <xdr:nvSpPr>
        <xdr:cNvPr id="223" name="AutoShape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205</xdr:row>
      <xdr:rowOff>143655</xdr:rowOff>
    </xdr:to>
    <xdr:sp macro="" textlink="">
      <xdr:nvSpPr>
        <xdr:cNvPr id="224" name="AutoShape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48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205</xdr:row>
      <xdr:rowOff>143655</xdr:rowOff>
    </xdr:to>
    <xdr:sp macro="" textlink="">
      <xdr:nvSpPr>
        <xdr:cNvPr id="225" name="AutoShape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48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126839</xdr:rowOff>
    </xdr:to>
    <xdr:sp macro="" textlink="">
      <xdr:nvSpPr>
        <xdr:cNvPr id="226" name="AutoShape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9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117314</xdr:rowOff>
    </xdr:to>
    <xdr:sp macro="" textlink="">
      <xdr:nvSpPr>
        <xdr:cNvPr id="227" name="AutoShape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117314</xdr:rowOff>
    </xdr:to>
    <xdr:sp macro="" textlink="">
      <xdr:nvSpPr>
        <xdr:cNvPr id="228" name="AutoShape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126839</xdr:rowOff>
    </xdr:to>
    <xdr:sp macro="" textlink="">
      <xdr:nvSpPr>
        <xdr:cNvPr id="229" name="AutoShape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9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126839</xdr:rowOff>
    </xdr:to>
    <xdr:sp macro="" textlink="">
      <xdr:nvSpPr>
        <xdr:cNvPr id="230" name="AutoShape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9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117314</xdr:rowOff>
    </xdr:to>
    <xdr:sp macro="" textlink="">
      <xdr:nvSpPr>
        <xdr:cNvPr id="231" name="AutoShape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205</xdr:row>
      <xdr:rowOff>143652</xdr:rowOff>
    </xdr:to>
    <xdr:sp macro="" textlink="">
      <xdr:nvSpPr>
        <xdr:cNvPr id="232" name="AutoShape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48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205</xdr:row>
      <xdr:rowOff>143652</xdr:rowOff>
    </xdr:to>
    <xdr:sp macro="" textlink="">
      <xdr:nvSpPr>
        <xdr:cNvPr id="233" name="AutoShape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48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126839</xdr:rowOff>
    </xdr:to>
    <xdr:sp macro="" textlink="">
      <xdr:nvSpPr>
        <xdr:cNvPr id="234" name="AutoShape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9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117314</xdr:rowOff>
    </xdr:to>
    <xdr:sp macro="" textlink="">
      <xdr:nvSpPr>
        <xdr:cNvPr id="235" name="AutoShape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117314</xdr:rowOff>
    </xdr:to>
    <xdr:sp macro="" textlink="">
      <xdr:nvSpPr>
        <xdr:cNvPr id="236" name="AutoShape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126839</xdr:rowOff>
    </xdr:to>
    <xdr:sp macro="" textlink="">
      <xdr:nvSpPr>
        <xdr:cNvPr id="237" name="AutoShape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9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126839</xdr:rowOff>
    </xdr:to>
    <xdr:sp macro="" textlink="">
      <xdr:nvSpPr>
        <xdr:cNvPr id="238" name="AutoShape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9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117314</xdr:rowOff>
    </xdr:to>
    <xdr:sp macro="" textlink="">
      <xdr:nvSpPr>
        <xdr:cNvPr id="239" name="AutoShape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205</xdr:row>
      <xdr:rowOff>143652</xdr:rowOff>
    </xdr:to>
    <xdr:sp macro="" textlink="">
      <xdr:nvSpPr>
        <xdr:cNvPr id="240" name="AutoShape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48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205</xdr:row>
      <xdr:rowOff>143652</xdr:rowOff>
    </xdr:to>
    <xdr:sp macro="" textlink="">
      <xdr:nvSpPr>
        <xdr:cNvPr id="241" name="AutoShape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48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126839</xdr:rowOff>
    </xdr:to>
    <xdr:sp macro="" textlink="">
      <xdr:nvSpPr>
        <xdr:cNvPr id="242" name="AutoShape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9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117314</xdr:rowOff>
    </xdr:to>
    <xdr:sp macro="" textlink="">
      <xdr:nvSpPr>
        <xdr:cNvPr id="243" name="AutoShape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117314</xdr:rowOff>
    </xdr:to>
    <xdr:sp macro="" textlink="">
      <xdr:nvSpPr>
        <xdr:cNvPr id="244" name="AutoShape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126839</xdr:rowOff>
    </xdr:to>
    <xdr:sp macro="" textlink="">
      <xdr:nvSpPr>
        <xdr:cNvPr id="245" name="AutoShape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9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126839</xdr:rowOff>
    </xdr:to>
    <xdr:sp macro="" textlink="">
      <xdr:nvSpPr>
        <xdr:cNvPr id="246" name="AutoShape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9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117314</xdr:rowOff>
    </xdr:to>
    <xdr:sp macro="" textlink="">
      <xdr:nvSpPr>
        <xdr:cNvPr id="247" name="AutoShape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205</xdr:row>
      <xdr:rowOff>143652</xdr:rowOff>
    </xdr:to>
    <xdr:sp macro="" textlink="">
      <xdr:nvSpPr>
        <xdr:cNvPr id="248" name="AutoShape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48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205</xdr:row>
      <xdr:rowOff>143652</xdr:rowOff>
    </xdr:to>
    <xdr:sp macro="" textlink="">
      <xdr:nvSpPr>
        <xdr:cNvPr id="249" name="AutoShape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48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126839</xdr:rowOff>
    </xdr:to>
    <xdr:sp macro="" textlink="">
      <xdr:nvSpPr>
        <xdr:cNvPr id="250" name="AutoShape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9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117314</xdr:rowOff>
    </xdr:to>
    <xdr:sp macro="" textlink="">
      <xdr:nvSpPr>
        <xdr:cNvPr id="251" name="AutoShape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117314</xdr:rowOff>
    </xdr:to>
    <xdr:sp macro="" textlink="">
      <xdr:nvSpPr>
        <xdr:cNvPr id="252" name="AutoShape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126839</xdr:rowOff>
    </xdr:to>
    <xdr:sp macro="" textlink="">
      <xdr:nvSpPr>
        <xdr:cNvPr id="253" name="AutoShape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9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126839</xdr:rowOff>
    </xdr:to>
    <xdr:sp macro="" textlink="">
      <xdr:nvSpPr>
        <xdr:cNvPr id="254" name="AutoShape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9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117314</xdr:rowOff>
    </xdr:to>
    <xdr:sp macro="" textlink="">
      <xdr:nvSpPr>
        <xdr:cNvPr id="255" name="AutoShape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205</xdr:row>
      <xdr:rowOff>143652</xdr:rowOff>
    </xdr:to>
    <xdr:sp macro="" textlink="">
      <xdr:nvSpPr>
        <xdr:cNvPr id="256" name="AutoShape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48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205</xdr:row>
      <xdr:rowOff>143652</xdr:rowOff>
    </xdr:to>
    <xdr:sp macro="" textlink="">
      <xdr:nvSpPr>
        <xdr:cNvPr id="257" name="AutoShape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48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126839</xdr:rowOff>
    </xdr:to>
    <xdr:sp macro="" textlink="">
      <xdr:nvSpPr>
        <xdr:cNvPr id="258" name="AutoShape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9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117314</xdr:rowOff>
    </xdr:to>
    <xdr:sp macro="" textlink="">
      <xdr:nvSpPr>
        <xdr:cNvPr id="259" name="AutoShape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203</xdr:row>
      <xdr:rowOff>0</xdr:rowOff>
    </xdr:from>
    <xdr:to>
      <xdr:col>2</xdr:col>
      <xdr:colOff>381000</xdr:colOff>
      <xdr:row>206</xdr:row>
      <xdr:rowOff>117314</xdr:rowOff>
    </xdr:to>
    <xdr:sp macro="" textlink="">
      <xdr:nvSpPr>
        <xdr:cNvPr id="260" name="AutoShape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354300"/>
          <a:ext cx="381000" cy="46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204</xdr:row>
      <xdr:rowOff>8658</xdr:rowOff>
    </xdr:from>
    <xdr:to>
      <xdr:col>2</xdr:col>
      <xdr:colOff>381000</xdr:colOff>
      <xdr:row>208</xdr:row>
      <xdr:rowOff>40246</xdr:rowOff>
    </xdr:to>
    <xdr:sp macro="" textlink="">
      <xdr:nvSpPr>
        <xdr:cNvPr id="261" name="AutoShape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515358"/>
          <a:ext cx="381000" cy="46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204</xdr:row>
      <xdr:rowOff>0</xdr:rowOff>
    </xdr:from>
    <xdr:to>
      <xdr:col>2</xdr:col>
      <xdr:colOff>381000</xdr:colOff>
      <xdr:row>208</xdr:row>
      <xdr:rowOff>23888</xdr:rowOff>
    </xdr:to>
    <xdr:sp macro="" textlink="">
      <xdr:nvSpPr>
        <xdr:cNvPr id="262" name="AutoShape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506700"/>
          <a:ext cx="381000" cy="462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204</xdr:row>
      <xdr:rowOff>0</xdr:rowOff>
    </xdr:from>
    <xdr:to>
      <xdr:col>2</xdr:col>
      <xdr:colOff>381000</xdr:colOff>
      <xdr:row>207</xdr:row>
      <xdr:rowOff>55924</xdr:rowOff>
    </xdr:to>
    <xdr:sp macro="" textlink="">
      <xdr:nvSpPr>
        <xdr:cNvPr id="263" name="AutoShape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506700"/>
          <a:ext cx="381000" cy="455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204</xdr:row>
      <xdr:rowOff>0</xdr:rowOff>
    </xdr:from>
    <xdr:to>
      <xdr:col>2</xdr:col>
      <xdr:colOff>381000</xdr:colOff>
      <xdr:row>207</xdr:row>
      <xdr:rowOff>48398</xdr:rowOff>
    </xdr:to>
    <xdr:sp macro="" textlink="">
      <xdr:nvSpPr>
        <xdr:cNvPr id="264" name="AutoShape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506700"/>
          <a:ext cx="381000" cy="44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204</xdr:row>
      <xdr:rowOff>0</xdr:rowOff>
    </xdr:from>
    <xdr:to>
      <xdr:col>2</xdr:col>
      <xdr:colOff>381000</xdr:colOff>
      <xdr:row>207</xdr:row>
      <xdr:rowOff>48398</xdr:rowOff>
    </xdr:to>
    <xdr:sp macro="" textlink="">
      <xdr:nvSpPr>
        <xdr:cNvPr id="265" name="AutoShape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506700"/>
          <a:ext cx="381000" cy="44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204</xdr:row>
      <xdr:rowOff>0</xdr:rowOff>
    </xdr:from>
    <xdr:to>
      <xdr:col>2</xdr:col>
      <xdr:colOff>381000</xdr:colOff>
      <xdr:row>208</xdr:row>
      <xdr:rowOff>23888</xdr:rowOff>
    </xdr:to>
    <xdr:sp macro="" textlink="">
      <xdr:nvSpPr>
        <xdr:cNvPr id="266" name="AutoShape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506700"/>
          <a:ext cx="381000" cy="462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204</xdr:row>
      <xdr:rowOff>0</xdr:rowOff>
    </xdr:from>
    <xdr:to>
      <xdr:col>2</xdr:col>
      <xdr:colOff>381000</xdr:colOff>
      <xdr:row>207</xdr:row>
      <xdr:rowOff>55924</xdr:rowOff>
    </xdr:to>
    <xdr:sp macro="" textlink="">
      <xdr:nvSpPr>
        <xdr:cNvPr id="267" name="AutoShape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506700"/>
          <a:ext cx="381000" cy="455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204</xdr:row>
      <xdr:rowOff>0</xdr:rowOff>
    </xdr:from>
    <xdr:to>
      <xdr:col>2</xdr:col>
      <xdr:colOff>381000</xdr:colOff>
      <xdr:row>207</xdr:row>
      <xdr:rowOff>55924</xdr:rowOff>
    </xdr:to>
    <xdr:sp macro="" textlink="">
      <xdr:nvSpPr>
        <xdr:cNvPr id="268" name="AutoShape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506700"/>
          <a:ext cx="381000" cy="455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204</xdr:row>
      <xdr:rowOff>0</xdr:rowOff>
    </xdr:from>
    <xdr:to>
      <xdr:col>2</xdr:col>
      <xdr:colOff>381000</xdr:colOff>
      <xdr:row>208</xdr:row>
      <xdr:rowOff>23888</xdr:rowOff>
    </xdr:to>
    <xdr:sp macro="" textlink="">
      <xdr:nvSpPr>
        <xdr:cNvPr id="269" name="AutoShape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506700"/>
          <a:ext cx="381000" cy="462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204</xdr:row>
      <xdr:rowOff>0</xdr:rowOff>
    </xdr:from>
    <xdr:to>
      <xdr:col>2</xdr:col>
      <xdr:colOff>381000</xdr:colOff>
      <xdr:row>208</xdr:row>
      <xdr:rowOff>23888</xdr:rowOff>
    </xdr:to>
    <xdr:sp macro="" textlink="">
      <xdr:nvSpPr>
        <xdr:cNvPr id="270" name="AutoShape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506700"/>
          <a:ext cx="381000" cy="462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204</xdr:row>
      <xdr:rowOff>0</xdr:rowOff>
    </xdr:from>
    <xdr:to>
      <xdr:col>2</xdr:col>
      <xdr:colOff>381000</xdr:colOff>
      <xdr:row>207</xdr:row>
      <xdr:rowOff>55924</xdr:rowOff>
    </xdr:to>
    <xdr:sp macro="" textlink="">
      <xdr:nvSpPr>
        <xdr:cNvPr id="271" name="AutoShape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506700"/>
          <a:ext cx="381000" cy="455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204</xdr:row>
      <xdr:rowOff>0</xdr:rowOff>
    </xdr:from>
    <xdr:to>
      <xdr:col>2</xdr:col>
      <xdr:colOff>381000</xdr:colOff>
      <xdr:row>207</xdr:row>
      <xdr:rowOff>48398</xdr:rowOff>
    </xdr:to>
    <xdr:sp macro="" textlink="">
      <xdr:nvSpPr>
        <xdr:cNvPr id="272" name="AutoShape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506700"/>
          <a:ext cx="381000" cy="44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204</xdr:row>
      <xdr:rowOff>0</xdr:rowOff>
    </xdr:from>
    <xdr:to>
      <xdr:col>2</xdr:col>
      <xdr:colOff>381000</xdr:colOff>
      <xdr:row>207</xdr:row>
      <xdr:rowOff>48398</xdr:rowOff>
    </xdr:to>
    <xdr:sp macro="" textlink="">
      <xdr:nvSpPr>
        <xdr:cNvPr id="273" name="AutoShape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506700"/>
          <a:ext cx="381000" cy="44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204</xdr:row>
      <xdr:rowOff>0</xdr:rowOff>
    </xdr:from>
    <xdr:to>
      <xdr:col>2</xdr:col>
      <xdr:colOff>381000</xdr:colOff>
      <xdr:row>208</xdr:row>
      <xdr:rowOff>23888</xdr:rowOff>
    </xdr:to>
    <xdr:sp macro="" textlink="">
      <xdr:nvSpPr>
        <xdr:cNvPr id="274" name="AutoShape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506700"/>
          <a:ext cx="381000" cy="462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204</xdr:row>
      <xdr:rowOff>0</xdr:rowOff>
    </xdr:from>
    <xdr:to>
      <xdr:col>2</xdr:col>
      <xdr:colOff>381000</xdr:colOff>
      <xdr:row>207</xdr:row>
      <xdr:rowOff>55924</xdr:rowOff>
    </xdr:to>
    <xdr:sp macro="" textlink="">
      <xdr:nvSpPr>
        <xdr:cNvPr id="275" name="AutoShape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506700"/>
          <a:ext cx="381000" cy="455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204</xdr:row>
      <xdr:rowOff>0</xdr:rowOff>
    </xdr:from>
    <xdr:to>
      <xdr:col>2</xdr:col>
      <xdr:colOff>381000</xdr:colOff>
      <xdr:row>207</xdr:row>
      <xdr:rowOff>55924</xdr:rowOff>
    </xdr:to>
    <xdr:sp macro="" textlink="">
      <xdr:nvSpPr>
        <xdr:cNvPr id="276" name="AutoShape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506700"/>
          <a:ext cx="381000" cy="455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204</xdr:row>
      <xdr:rowOff>0</xdr:rowOff>
    </xdr:from>
    <xdr:to>
      <xdr:col>2</xdr:col>
      <xdr:colOff>381000</xdr:colOff>
      <xdr:row>208</xdr:row>
      <xdr:rowOff>23888</xdr:rowOff>
    </xdr:to>
    <xdr:sp macro="" textlink="">
      <xdr:nvSpPr>
        <xdr:cNvPr id="277" name="AutoShape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506700"/>
          <a:ext cx="381000" cy="462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204</xdr:row>
      <xdr:rowOff>0</xdr:rowOff>
    </xdr:from>
    <xdr:to>
      <xdr:col>2</xdr:col>
      <xdr:colOff>381000</xdr:colOff>
      <xdr:row>208</xdr:row>
      <xdr:rowOff>23888</xdr:rowOff>
    </xdr:to>
    <xdr:sp macro="" textlink="">
      <xdr:nvSpPr>
        <xdr:cNvPr id="278" name="AutoShape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506700"/>
          <a:ext cx="381000" cy="462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204</xdr:row>
      <xdr:rowOff>0</xdr:rowOff>
    </xdr:from>
    <xdr:to>
      <xdr:col>2</xdr:col>
      <xdr:colOff>381000</xdr:colOff>
      <xdr:row>207</xdr:row>
      <xdr:rowOff>55924</xdr:rowOff>
    </xdr:to>
    <xdr:sp macro="" textlink="">
      <xdr:nvSpPr>
        <xdr:cNvPr id="279" name="AutoShape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506700"/>
          <a:ext cx="381000" cy="455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204</xdr:row>
      <xdr:rowOff>0</xdr:rowOff>
    </xdr:from>
    <xdr:to>
      <xdr:col>2</xdr:col>
      <xdr:colOff>381000</xdr:colOff>
      <xdr:row>207</xdr:row>
      <xdr:rowOff>48398</xdr:rowOff>
    </xdr:to>
    <xdr:sp macro="" textlink="">
      <xdr:nvSpPr>
        <xdr:cNvPr id="280" name="AutoShape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506700"/>
          <a:ext cx="381000" cy="44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204</xdr:row>
      <xdr:rowOff>0</xdr:rowOff>
    </xdr:from>
    <xdr:to>
      <xdr:col>2</xdr:col>
      <xdr:colOff>381000</xdr:colOff>
      <xdr:row>207</xdr:row>
      <xdr:rowOff>48398</xdr:rowOff>
    </xdr:to>
    <xdr:sp macro="" textlink="">
      <xdr:nvSpPr>
        <xdr:cNvPr id="281" name="AutoShape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506700"/>
          <a:ext cx="381000" cy="44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204</xdr:row>
      <xdr:rowOff>0</xdr:rowOff>
    </xdr:from>
    <xdr:to>
      <xdr:col>2</xdr:col>
      <xdr:colOff>381000</xdr:colOff>
      <xdr:row>208</xdr:row>
      <xdr:rowOff>23888</xdr:rowOff>
    </xdr:to>
    <xdr:sp macro="" textlink="">
      <xdr:nvSpPr>
        <xdr:cNvPr id="282" name="AutoShape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506700"/>
          <a:ext cx="381000" cy="462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204</xdr:row>
      <xdr:rowOff>0</xdr:rowOff>
    </xdr:from>
    <xdr:to>
      <xdr:col>2</xdr:col>
      <xdr:colOff>381000</xdr:colOff>
      <xdr:row>207</xdr:row>
      <xdr:rowOff>55924</xdr:rowOff>
    </xdr:to>
    <xdr:sp macro="" textlink="">
      <xdr:nvSpPr>
        <xdr:cNvPr id="283" name="AutoShape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506700"/>
          <a:ext cx="381000" cy="455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204</xdr:row>
      <xdr:rowOff>0</xdr:rowOff>
    </xdr:from>
    <xdr:to>
      <xdr:col>2</xdr:col>
      <xdr:colOff>381000</xdr:colOff>
      <xdr:row>207</xdr:row>
      <xdr:rowOff>55924</xdr:rowOff>
    </xdr:to>
    <xdr:sp macro="" textlink="">
      <xdr:nvSpPr>
        <xdr:cNvPr id="284" name="AutoShape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506700"/>
          <a:ext cx="381000" cy="455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204</xdr:row>
      <xdr:rowOff>0</xdr:rowOff>
    </xdr:from>
    <xdr:to>
      <xdr:col>2</xdr:col>
      <xdr:colOff>381000</xdr:colOff>
      <xdr:row>208</xdr:row>
      <xdr:rowOff>23888</xdr:rowOff>
    </xdr:to>
    <xdr:sp macro="" textlink="">
      <xdr:nvSpPr>
        <xdr:cNvPr id="285" name="AutoShape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506700"/>
          <a:ext cx="381000" cy="462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204</xdr:row>
      <xdr:rowOff>0</xdr:rowOff>
    </xdr:from>
    <xdr:to>
      <xdr:col>2</xdr:col>
      <xdr:colOff>381000</xdr:colOff>
      <xdr:row>208</xdr:row>
      <xdr:rowOff>23888</xdr:rowOff>
    </xdr:to>
    <xdr:sp macro="" textlink="">
      <xdr:nvSpPr>
        <xdr:cNvPr id="286" name="AutoShape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506700"/>
          <a:ext cx="381000" cy="462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204</xdr:row>
      <xdr:rowOff>0</xdr:rowOff>
    </xdr:from>
    <xdr:to>
      <xdr:col>2</xdr:col>
      <xdr:colOff>381000</xdr:colOff>
      <xdr:row>207</xdr:row>
      <xdr:rowOff>55924</xdr:rowOff>
    </xdr:to>
    <xdr:sp macro="" textlink="">
      <xdr:nvSpPr>
        <xdr:cNvPr id="287" name="AutoShape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506700"/>
          <a:ext cx="381000" cy="455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204</xdr:row>
      <xdr:rowOff>0</xdr:rowOff>
    </xdr:from>
    <xdr:to>
      <xdr:col>2</xdr:col>
      <xdr:colOff>381000</xdr:colOff>
      <xdr:row>207</xdr:row>
      <xdr:rowOff>48398</xdr:rowOff>
    </xdr:to>
    <xdr:sp macro="" textlink="">
      <xdr:nvSpPr>
        <xdr:cNvPr id="288" name="AutoShape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506700"/>
          <a:ext cx="381000" cy="44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204</xdr:row>
      <xdr:rowOff>0</xdr:rowOff>
    </xdr:from>
    <xdr:to>
      <xdr:col>2</xdr:col>
      <xdr:colOff>381000</xdr:colOff>
      <xdr:row>207</xdr:row>
      <xdr:rowOff>48398</xdr:rowOff>
    </xdr:to>
    <xdr:sp macro="" textlink="">
      <xdr:nvSpPr>
        <xdr:cNvPr id="289" name="AutoShape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506700"/>
          <a:ext cx="381000" cy="44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204</xdr:row>
      <xdr:rowOff>0</xdr:rowOff>
    </xdr:from>
    <xdr:to>
      <xdr:col>2</xdr:col>
      <xdr:colOff>381000</xdr:colOff>
      <xdr:row>208</xdr:row>
      <xdr:rowOff>23888</xdr:rowOff>
    </xdr:to>
    <xdr:sp macro="" textlink="">
      <xdr:nvSpPr>
        <xdr:cNvPr id="290" name="AutoShape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506700"/>
          <a:ext cx="381000" cy="462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204</xdr:row>
      <xdr:rowOff>86591</xdr:rowOff>
    </xdr:from>
    <xdr:to>
      <xdr:col>2</xdr:col>
      <xdr:colOff>381000</xdr:colOff>
      <xdr:row>208</xdr:row>
      <xdr:rowOff>100954</xdr:rowOff>
    </xdr:to>
    <xdr:sp macro="" textlink="">
      <xdr:nvSpPr>
        <xdr:cNvPr id="291" name="AutoShape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5593291"/>
          <a:ext cx="381000" cy="452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405245</xdr:colOff>
      <xdr:row>204</xdr:row>
      <xdr:rowOff>95250</xdr:rowOff>
    </xdr:from>
    <xdr:to>
      <xdr:col>2</xdr:col>
      <xdr:colOff>329045</xdr:colOff>
      <xdr:row>208</xdr:row>
      <xdr:rowOff>119138</xdr:rowOff>
    </xdr:to>
    <xdr:sp macro="" textlink="">
      <xdr:nvSpPr>
        <xdr:cNvPr id="292" name="AutoShape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757670" y="15601950"/>
          <a:ext cx="381000" cy="462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406</xdr:row>
      <xdr:rowOff>0</xdr:rowOff>
    </xdr:from>
    <xdr:to>
      <xdr:col>2</xdr:col>
      <xdr:colOff>385233</xdr:colOff>
      <xdr:row>407</xdr:row>
      <xdr:rowOff>171443</xdr:rowOff>
    </xdr:to>
    <xdr:sp macro="" textlink="">
      <xdr:nvSpPr>
        <xdr:cNvPr id="293" name="AutoShape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66551175"/>
          <a:ext cx="385233" cy="34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406</xdr:row>
      <xdr:rowOff>0</xdr:rowOff>
    </xdr:from>
    <xdr:to>
      <xdr:col>2</xdr:col>
      <xdr:colOff>385233</xdr:colOff>
      <xdr:row>407</xdr:row>
      <xdr:rowOff>161918</xdr:rowOff>
    </xdr:to>
    <xdr:sp macro="" textlink="">
      <xdr:nvSpPr>
        <xdr:cNvPr id="294" name="AutoShape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66551175"/>
          <a:ext cx="385233" cy="33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406</xdr:row>
      <xdr:rowOff>0</xdr:rowOff>
    </xdr:from>
    <xdr:to>
      <xdr:col>2</xdr:col>
      <xdr:colOff>385233</xdr:colOff>
      <xdr:row>407</xdr:row>
      <xdr:rowOff>154392</xdr:rowOff>
    </xdr:to>
    <xdr:sp macro="" textlink="">
      <xdr:nvSpPr>
        <xdr:cNvPr id="295" name="AutoShape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66551175"/>
          <a:ext cx="385233" cy="325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406</xdr:row>
      <xdr:rowOff>0</xdr:rowOff>
    </xdr:from>
    <xdr:to>
      <xdr:col>2</xdr:col>
      <xdr:colOff>385233</xdr:colOff>
      <xdr:row>407</xdr:row>
      <xdr:rowOff>154392</xdr:rowOff>
    </xdr:to>
    <xdr:sp macro="" textlink="">
      <xdr:nvSpPr>
        <xdr:cNvPr id="296" name="AutoShape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66551175"/>
          <a:ext cx="385233" cy="325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406</xdr:row>
      <xdr:rowOff>0</xdr:rowOff>
    </xdr:from>
    <xdr:to>
      <xdr:col>2</xdr:col>
      <xdr:colOff>385233</xdr:colOff>
      <xdr:row>407</xdr:row>
      <xdr:rowOff>171443</xdr:rowOff>
    </xdr:to>
    <xdr:sp macro="" textlink="">
      <xdr:nvSpPr>
        <xdr:cNvPr id="297" name="AutoShape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66551175"/>
          <a:ext cx="385233" cy="34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406</xdr:row>
      <xdr:rowOff>0</xdr:rowOff>
    </xdr:from>
    <xdr:to>
      <xdr:col>2</xdr:col>
      <xdr:colOff>385233</xdr:colOff>
      <xdr:row>407</xdr:row>
      <xdr:rowOff>161918</xdr:rowOff>
    </xdr:to>
    <xdr:sp macro="" textlink="">
      <xdr:nvSpPr>
        <xdr:cNvPr id="298" name="AutoShape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66551175"/>
          <a:ext cx="385233" cy="33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406</xdr:row>
      <xdr:rowOff>0</xdr:rowOff>
    </xdr:from>
    <xdr:to>
      <xdr:col>2</xdr:col>
      <xdr:colOff>385233</xdr:colOff>
      <xdr:row>407</xdr:row>
      <xdr:rowOff>161918</xdr:rowOff>
    </xdr:to>
    <xdr:sp macro="" textlink="">
      <xdr:nvSpPr>
        <xdr:cNvPr id="299" name="AutoShape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66551175"/>
          <a:ext cx="385233" cy="33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406</xdr:row>
      <xdr:rowOff>0</xdr:rowOff>
    </xdr:from>
    <xdr:to>
      <xdr:col>2</xdr:col>
      <xdr:colOff>385233</xdr:colOff>
      <xdr:row>407</xdr:row>
      <xdr:rowOff>171443</xdr:rowOff>
    </xdr:to>
    <xdr:sp macro="" textlink="">
      <xdr:nvSpPr>
        <xdr:cNvPr id="300" name="AutoShape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66551175"/>
          <a:ext cx="385233" cy="34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406</xdr:row>
      <xdr:rowOff>0</xdr:rowOff>
    </xdr:from>
    <xdr:to>
      <xdr:col>2</xdr:col>
      <xdr:colOff>385233</xdr:colOff>
      <xdr:row>407</xdr:row>
      <xdr:rowOff>171443</xdr:rowOff>
    </xdr:to>
    <xdr:sp macro="" textlink="">
      <xdr:nvSpPr>
        <xdr:cNvPr id="301" name="AutoShape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66551175"/>
          <a:ext cx="385233" cy="34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406</xdr:row>
      <xdr:rowOff>0</xdr:rowOff>
    </xdr:from>
    <xdr:to>
      <xdr:col>2</xdr:col>
      <xdr:colOff>385233</xdr:colOff>
      <xdr:row>407</xdr:row>
      <xdr:rowOff>161918</xdr:rowOff>
    </xdr:to>
    <xdr:sp macro="" textlink="">
      <xdr:nvSpPr>
        <xdr:cNvPr id="302" name="AutoShape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66551175"/>
          <a:ext cx="385233" cy="33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406</xdr:row>
      <xdr:rowOff>0</xdr:rowOff>
    </xdr:from>
    <xdr:to>
      <xdr:col>2</xdr:col>
      <xdr:colOff>385233</xdr:colOff>
      <xdr:row>407</xdr:row>
      <xdr:rowOff>154392</xdr:rowOff>
    </xdr:to>
    <xdr:sp macro="" textlink="">
      <xdr:nvSpPr>
        <xdr:cNvPr id="303" name="AutoShape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66551175"/>
          <a:ext cx="385233" cy="325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406</xdr:row>
      <xdr:rowOff>0</xdr:rowOff>
    </xdr:from>
    <xdr:to>
      <xdr:col>2</xdr:col>
      <xdr:colOff>385233</xdr:colOff>
      <xdr:row>407</xdr:row>
      <xdr:rowOff>154392</xdr:rowOff>
    </xdr:to>
    <xdr:sp macro="" textlink="">
      <xdr:nvSpPr>
        <xdr:cNvPr id="304" name="AutoShape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66551175"/>
          <a:ext cx="385233" cy="325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406</xdr:row>
      <xdr:rowOff>0</xdr:rowOff>
    </xdr:from>
    <xdr:to>
      <xdr:col>2</xdr:col>
      <xdr:colOff>385233</xdr:colOff>
      <xdr:row>407</xdr:row>
      <xdr:rowOff>171443</xdr:rowOff>
    </xdr:to>
    <xdr:sp macro="" textlink="">
      <xdr:nvSpPr>
        <xdr:cNvPr id="305" name="AutoShape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66551175"/>
          <a:ext cx="385233" cy="34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406</xdr:row>
      <xdr:rowOff>0</xdr:rowOff>
    </xdr:from>
    <xdr:to>
      <xdr:col>2</xdr:col>
      <xdr:colOff>385233</xdr:colOff>
      <xdr:row>407</xdr:row>
      <xdr:rowOff>161918</xdr:rowOff>
    </xdr:to>
    <xdr:sp macro="" textlink="">
      <xdr:nvSpPr>
        <xdr:cNvPr id="306" name="AutoShape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66551175"/>
          <a:ext cx="385233" cy="33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406</xdr:row>
      <xdr:rowOff>0</xdr:rowOff>
    </xdr:from>
    <xdr:to>
      <xdr:col>2</xdr:col>
      <xdr:colOff>385233</xdr:colOff>
      <xdr:row>407</xdr:row>
      <xdr:rowOff>161918</xdr:rowOff>
    </xdr:to>
    <xdr:sp macro="" textlink="">
      <xdr:nvSpPr>
        <xdr:cNvPr id="307" name="AutoShape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66551175"/>
          <a:ext cx="385233" cy="33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406</xdr:row>
      <xdr:rowOff>0</xdr:rowOff>
    </xdr:from>
    <xdr:to>
      <xdr:col>2</xdr:col>
      <xdr:colOff>385233</xdr:colOff>
      <xdr:row>407</xdr:row>
      <xdr:rowOff>171443</xdr:rowOff>
    </xdr:to>
    <xdr:sp macro="" textlink="">
      <xdr:nvSpPr>
        <xdr:cNvPr id="308" name="AutoShape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66551175"/>
          <a:ext cx="385233" cy="34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406</xdr:row>
      <xdr:rowOff>0</xdr:rowOff>
    </xdr:from>
    <xdr:to>
      <xdr:col>2</xdr:col>
      <xdr:colOff>385233</xdr:colOff>
      <xdr:row>407</xdr:row>
      <xdr:rowOff>171443</xdr:rowOff>
    </xdr:to>
    <xdr:sp macro="" textlink="">
      <xdr:nvSpPr>
        <xdr:cNvPr id="309" name="AutoShape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66551175"/>
          <a:ext cx="385233" cy="34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406</xdr:row>
      <xdr:rowOff>0</xdr:rowOff>
    </xdr:from>
    <xdr:to>
      <xdr:col>2</xdr:col>
      <xdr:colOff>385233</xdr:colOff>
      <xdr:row>407</xdr:row>
      <xdr:rowOff>161918</xdr:rowOff>
    </xdr:to>
    <xdr:sp macro="" textlink="">
      <xdr:nvSpPr>
        <xdr:cNvPr id="310" name="AutoShape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66551175"/>
          <a:ext cx="385233" cy="33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406</xdr:row>
      <xdr:rowOff>0</xdr:rowOff>
    </xdr:from>
    <xdr:to>
      <xdr:col>2</xdr:col>
      <xdr:colOff>385233</xdr:colOff>
      <xdr:row>407</xdr:row>
      <xdr:rowOff>154392</xdr:rowOff>
    </xdr:to>
    <xdr:sp macro="" textlink="">
      <xdr:nvSpPr>
        <xdr:cNvPr id="311" name="AutoShape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66551175"/>
          <a:ext cx="385233" cy="325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406</xdr:row>
      <xdr:rowOff>0</xdr:rowOff>
    </xdr:from>
    <xdr:to>
      <xdr:col>2</xdr:col>
      <xdr:colOff>385233</xdr:colOff>
      <xdr:row>407</xdr:row>
      <xdr:rowOff>154392</xdr:rowOff>
    </xdr:to>
    <xdr:sp macro="" textlink="">
      <xdr:nvSpPr>
        <xdr:cNvPr id="312" name="AutoShape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66551175"/>
          <a:ext cx="385233" cy="325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406</xdr:row>
      <xdr:rowOff>0</xdr:rowOff>
    </xdr:from>
    <xdr:to>
      <xdr:col>2</xdr:col>
      <xdr:colOff>385233</xdr:colOff>
      <xdr:row>407</xdr:row>
      <xdr:rowOff>171443</xdr:rowOff>
    </xdr:to>
    <xdr:sp macro="" textlink="">
      <xdr:nvSpPr>
        <xdr:cNvPr id="313" name="AutoShape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66551175"/>
          <a:ext cx="385233" cy="34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406</xdr:row>
      <xdr:rowOff>0</xdr:rowOff>
    </xdr:from>
    <xdr:to>
      <xdr:col>2</xdr:col>
      <xdr:colOff>385233</xdr:colOff>
      <xdr:row>407</xdr:row>
      <xdr:rowOff>161918</xdr:rowOff>
    </xdr:to>
    <xdr:sp macro="" textlink="">
      <xdr:nvSpPr>
        <xdr:cNvPr id="314" name="AutoShape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66551175"/>
          <a:ext cx="385233" cy="33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406</xdr:row>
      <xdr:rowOff>0</xdr:rowOff>
    </xdr:from>
    <xdr:to>
      <xdr:col>2</xdr:col>
      <xdr:colOff>385233</xdr:colOff>
      <xdr:row>407</xdr:row>
      <xdr:rowOff>161918</xdr:rowOff>
    </xdr:to>
    <xdr:sp macro="" textlink="">
      <xdr:nvSpPr>
        <xdr:cNvPr id="315" name="AutoShape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66551175"/>
          <a:ext cx="385233" cy="33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406</xdr:row>
      <xdr:rowOff>0</xdr:rowOff>
    </xdr:from>
    <xdr:to>
      <xdr:col>2</xdr:col>
      <xdr:colOff>385233</xdr:colOff>
      <xdr:row>407</xdr:row>
      <xdr:rowOff>171443</xdr:rowOff>
    </xdr:to>
    <xdr:sp macro="" textlink="">
      <xdr:nvSpPr>
        <xdr:cNvPr id="316" name="AutoShape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66551175"/>
          <a:ext cx="385233" cy="34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406</xdr:row>
      <xdr:rowOff>0</xdr:rowOff>
    </xdr:from>
    <xdr:to>
      <xdr:col>2</xdr:col>
      <xdr:colOff>385233</xdr:colOff>
      <xdr:row>407</xdr:row>
      <xdr:rowOff>171443</xdr:rowOff>
    </xdr:to>
    <xdr:sp macro="" textlink="">
      <xdr:nvSpPr>
        <xdr:cNvPr id="317" name="AutoShape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66551175"/>
          <a:ext cx="385233" cy="34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406</xdr:row>
      <xdr:rowOff>0</xdr:rowOff>
    </xdr:from>
    <xdr:to>
      <xdr:col>2</xdr:col>
      <xdr:colOff>385233</xdr:colOff>
      <xdr:row>407</xdr:row>
      <xdr:rowOff>161918</xdr:rowOff>
    </xdr:to>
    <xdr:sp macro="" textlink="">
      <xdr:nvSpPr>
        <xdr:cNvPr id="318" name="AutoShape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66551175"/>
          <a:ext cx="385233" cy="33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406</xdr:row>
      <xdr:rowOff>0</xdr:rowOff>
    </xdr:from>
    <xdr:to>
      <xdr:col>2</xdr:col>
      <xdr:colOff>385233</xdr:colOff>
      <xdr:row>407</xdr:row>
      <xdr:rowOff>154392</xdr:rowOff>
    </xdr:to>
    <xdr:sp macro="" textlink="">
      <xdr:nvSpPr>
        <xdr:cNvPr id="319" name="AutoShape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66551175"/>
          <a:ext cx="385233" cy="325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406</xdr:row>
      <xdr:rowOff>0</xdr:rowOff>
    </xdr:from>
    <xdr:to>
      <xdr:col>2</xdr:col>
      <xdr:colOff>385233</xdr:colOff>
      <xdr:row>407</xdr:row>
      <xdr:rowOff>154392</xdr:rowOff>
    </xdr:to>
    <xdr:sp macro="" textlink="">
      <xdr:nvSpPr>
        <xdr:cNvPr id="320" name="AutoShape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66551175"/>
          <a:ext cx="385233" cy="325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406</xdr:row>
      <xdr:rowOff>0</xdr:rowOff>
    </xdr:from>
    <xdr:to>
      <xdr:col>2</xdr:col>
      <xdr:colOff>385233</xdr:colOff>
      <xdr:row>407</xdr:row>
      <xdr:rowOff>171443</xdr:rowOff>
    </xdr:to>
    <xdr:sp macro="" textlink="">
      <xdr:nvSpPr>
        <xdr:cNvPr id="321" name="AutoShape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66551175"/>
          <a:ext cx="385233" cy="34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406</xdr:row>
      <xdr:rowOff>0</xdr:rowOff>
    </xdr:from>
    <xdr:to>
      <xdr:col>2</xdr:col>
      <xdr:colOff>385233</xdr:colOff>
      <xdr:row>407</xdr:row>
      <xdr:rowOff>161918</xdr:rowOff>
    </xdr:to>
    <xdr:sp macro="" textlink="">
      <xdr:nvSpPr>
        <xdr:cNvPr id="322" name="AutoShape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66551175"/>
          <a:ext cx="385233" cy="33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406</xdr:row>
      <xdr:rowOff>0</xdr:rowOff>
    </xdr:from>
    <xdr:to>
      <xdr:col>2</xdr:col>
      <xdr:colOff>385233</xdr:colOff>
      <xdr:row>407</xdr:row>
      <xdr:rowOff>161918</xdr:rowOff>
    </xdr:to>
    <xdr:sp macro="" textlink="">
      <xdr:nvSpPr>
        <xdr:cNvPr id="323" name="AutoShape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66551175"/>
          <a:ext cx="385233" cy="33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406</xdr:row>
      <xdr:rowOff>0</xdr:rowOff>
    </xdr:from>
    <xdr:to>
      <xdr:col>2</xdr:col>
      <xdr:colOff>385233</xdr:colOff>
      <xdr:row>407</xdr:row>
      <xdr:rowOff>171443</xdr:rowOff>
    </xdr:to>
    <xdr:sp macro="" textlink="">
      <xdr:nvSpPr>
        <xdr:cNvPr id="324" name="AutoShape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66551175"/>
          <a:ext cx="385233" cy="34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299</xdr:row>
      <xdr:rowOff>0</xdr:rowOff>
    </xdr:from>
    <xdr:to>
      <xdr:col>2</xdr:col>
      <xdr:colOff>485775</xdr:colOff>
      <xdr:row>299</xdr:row>
      <xdr:rowOff>85725</xdr:rowOff>
    </xdr:to>
    <xdr:sp macro="" textlink="">
      <xdr:nvSpPr>
        <xdr:cNvPr id="325" name="AutoShape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299</xdr:row>
      <xdr:rowOff>0</xdr:rowOff>
    </xdr:from>
    <xdr:to>
      <xdr:col>2</xdr:col>
      <xdr:colOff>485775</xdr:colOff>
      <xdr:row>299</xdr:row>
      <xdr:rowOff>85725</xdr:rowOff>
    </xdr:to>
    <xdr:sp macro="" textlink="">
      <xdr:nvSpPr>
        <xdr:cNvPr id="326" name="AutoShape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299</xdr:row>
      <xdr:rowOff>0</xdr:rowOff>
    </xdr:from>
    <xdr:to>
      <xdr:col>2</xdr:col>
      <xdr:colOff>485775</xdr:colOff>
      <xdr:row>299</xdr:row>
      <xdr:rowOff>85725</xdr:rowOff>
    </xdr:to>
    <xdr:sp macro="" textlink="">
      <xdr:nvSpPr>
        <xdr:cNvPr id="327" name="AutoShape 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299</xdr:row>
      <xdr:rowOff>0</xdr:rowOff>
    </xdr:from>
    <xdr:to>
      <xdr:col>2</xdr:col>
      <xdr:colOff>485775</xdr:colOff>
      <xdr:row>299</xdr:row>
      <xdr:rowOff>76200</xdr:rowOff>
    </xdr:to>
    <xdr:sp macro="" textlink="">
      <xdr:nvSpPr>
        <xdr:cNvPr id="328" name="AutoShape 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485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299</xdr:row>
      <xdr:rowOff>0</xdr:rowOff>
    </xdr:from>
    <xdr:to>
      <xdr:col>2</xdr:col>
      <xdr:colOff>381000</xdr:colOff>
      <xdr:row>301</xdr:row>
      <xdr:rowOff>42863</xdr:rowOff>
    </xdr:to>
    <xdr:sp macro="" textlink="">
      <xdr:nvSpPr>
        <xdr:cNvPr id="329" name="AutoShape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299</xdr:row>
      <xdr:rowOff>0</xdr:rowOff>
    </xdr:from>
    <xdr:to>
      <xdr:col>2</xdr:col>
      <xdr:colOff>381000</xdr:colOff>
      <xdr:row>301</xdr:row>
      <xdr:rowOff>33338</xdr:rowOff>
    </xdr:to>
    <xdr:sp macro="" textlink="">
      <xdr:nvSpPr>
        <xdr:cNvPr id="330" name="AutoShape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381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299</xdr:row>
      <xdr:rowOff>0</xdr:rowOff>
    </xdr:from>
    <xdr:to>
      <xdr:col>2</xdr:col>
      <xdr:colOff>381000</xdr:colOff>
      <xdr:row>301</xdr:row>
      <xdr:rowOff>25812</xdr:rowOff>
    </xdr:to>
    <xdr:sp macro="" textlink="">
      <xdr:nvSpPr>
        <xdr:cNvPr id="331" name="AutoShape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381000" cy="21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299</xdr:row>
      <xdr:rowOff>0</xdr:rowOff>
    </xdr:from>
    <xdr:to>
      <xdr:col>2</xdr:col>
      <xdr:colOff>381000</xdr:colOff>
      <xdr:row>301</xdr:row>
      <xdr:rowOff>25812</xdr:rowOff>
    </xdr:to>
    <xdr:sp macro="" textlink="">
      <xdr:nvSpPr>
        <xdr:cNvPr id="332" name="AutoShape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381000" cy="21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299</xdr:row>
      <xdr:rowOff>0</xdr:rowOff>
    </xdr:from>
    <xdr:to>
      <xdr:col>2</xdr:col>
      <xdr:colOff>381000</xdr:colOff>
      <xdr:row>301</xdr:row>
      <xdr:rowOff>42863</xdr:rowOff>
    </xdr:to>
    <xdr:sp macro="" textlink="">
      <xdr:nvSpPr>
        <xdr:cNvPr id="333" name="AutoShape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299</xdr:row>
      <xdr:rowOff>0</xdr:rowOff>
    </xdr:from>
    <xdr:to>
      <xdr:col>2</xdr:col>
      <xdr:colOff>381000</xdr:colOff>
      <xdr:row>300</xdr:row>
      <xdr:rowOff>11114</xdr:rowOff>
    </xdr:to>
    <xdr:sp macro="" textlink="">
      <xdr:nvSpPr>
        <xdr:cNvPr id="334" name="AutoShape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3810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299</xdr:row>
      <xdr:rowOff>0</xdr:rowOff>
    </xdr:from>
    <xdr:to>
      <xdr:col>2</xdr:col>
      <xdr:colOff>381000</xdr:colOff>
      <xdr:row>300</xdr:row>
      <xdr:rowOff>11114</xdr:rowOff>
    </xdr:to>
    <xdr:sp macro="" textlink="">
      <xdr:nvSpPr>
        <xdr:cNvPr id="335" name="AutoShape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3810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299</xdr:row>
      <xdr:rowOff>0</xdr:rowOff>
    </xdr:from>
    <xdr:to>
      <xdr:col>2</xdr:col>
      <xdr:colOff>381000</xdr:colOff>
      <xdr:row>301</xdr:row>
      <xdr:rowOff>33338</xdr:rowOff>
    </xdr:to>
    <xdr:sp macro="" textlink="">
      <xdr:nvSpPr>
        <xdr:cNvPr id="336" name="AutoShape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381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299</xdr:row>
      <xdr:rowOff>0</xdr:rowOff>
    </xdr:from>
    <xdr:to>
      <xdr:col>2</xdr:col>
      <xdr:colOff>381000</xdr:colOff>
      <xdr:row>301</xdr:row>
      <xdr:rowOff>33338</xdr:rowOff>
    </xdr:to>
    <xdr:sp macro="" textlink="">
      <xdr:nvSpPr>
        <xdr:cNvPr id="337" name="AutoShape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381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299</xdr:row>
      <xdr:rowOff>0</xdr:rowOff>
    </xdr:from>
    <xdr:to>
      <xdr:col>2</xdr:col>
      <xdr:colOff>381000</xdr:colOff>
      <xdr:row>301</xdr:row>
      <xdr:rowOff>42863</xdr:rowOff>
    </xdr:to>
    <xdr:sp macro="" textlink="">
      <xdr:nvSpPr>
        <xdr:cNvPr id="338" name="AutoShape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299</xdr:row>
      <xdr:rowOff>0</xdr:rowOff>
    </xdr:from>
    <xdr:to>
      <xdr:col>2</xdr:col>
      <xdr:colOff>485775</xdr:colOff>
      <xdr:row>299</xdr:row>
      <xdr:rowOff>85725</xdr:rowOff>
    </xdr:to>
    <xdr:sp macro="" textlink="">
      <xdr:nvSpPr>
        <xdr:cNvPr id="339" name="AutoShape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299</xdr:row>
      <xdr:rowOff>0</xdr:rowOff>
    </xdr:from>
    <xdr:to>
      <xdr:col>2</xdr:col>
      <xdr:colOff>485775</xdr:colOff>
      <xdr:row>299</xdr:row>
      <xdr:rowOff>85725</xdr:rowOff>
    </xdr:to>
    <xdr:sp macro="" textlink="">
      <xdr:nvSpPr>
        <xdr:cNvPr id="340" name="AutoShape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299</xdr:row>
      <xdr:rowOff>0</xdr:rowOff>
    </xdr:from>
    <xdr:to>
      <xdr:col>2</xdr:col>
      <xdr:colOff>485775</xdr:colOff>
      <xdr:row>299</xdr:row>
      <xdr:rowOff>85725</xdr:rowOff>
    </xdr:to>
    <xdr:sp macro="" textlink="">
      <xdr:nvSpPr>
        <xdr:cNvPr id="341" name="AutoShape 3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299</xdr:row>
      <xdr:rowOff>0</xdr:rowOff>
    </xdr:from>
    <xdr:to>
      <xdr:col>2</xdr:col>
      <xdr:colOff>485775</xdr:colOff>
      <xdr:row>299</xdr:row>
      <xdr:rowOff>76200</xdr:rowOff>
    </xdr:to>
    <xdr:sp macro="" textlink="">
      <xdr:nvSpPr>
        <xdr:cNvPr id="342" name="AutoShape 4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485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299</xdr:row>
      <xdr:rowOff>0</xdr:rowOff>
    </xdr:from>
    <xdr:to>
      <xdr:col>2</xdr:col>
      <xdr:colOff>381000</xdr:colOff>
      <xdr:row>301</xdr:row>
      <xdr:rowOff>42863</xdr:rowOff>
    </xdr:to>
    <xdr:sp macro="" textlink="">
      <xdr:nvSpPr>
        <xdr:cNvPr id="343" name="AutoShape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299</xdr:row>
      <xdr:rowOff>0</xdr:rowOff>
    </xdr:from>
    <xdr:to>
      <xdr:col>2</xdr:col>
      <xdr:colOff>381000</xdr:colOff>
      <xdr:row>301</xdr:row>
      <xdr:rowOff>33338</xdr:rowOff>
    </xdr:to>
    <xdr:sp macro="" textlink="">
      <xdr:nvSpPr>
        <xdr:cNvPr id="344" name="AutoShape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381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299</xdr:row>
      <xdr:rowOff>0</xdr:rowOff>
    </xdr:from>
    <xdr:to>
      <xdr:col>2</xdr:col>
      <xdr:colOff>381000</xdr:colOff>
      <xdr:row>301</xdr:row>
      <xdr:rowOff>25812</xdr:rowOff>
    </xdr:to>
    <xdr:sp macro="" textlink="">
      <xdr:nvSpPr>
        <xdr:cNvPr id="345" name="AutoShape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381000" cy="21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299</xdr:row>
      <xdr:rowOff>0</xdr:rowOff>
    </xdr:from>
    <xdr:to>
      <xdr:col>2</xdr:col>
      <xdr:colOff>381000</xdr:colOff>
      <xdr:row>301</xdr:row>
      <xdr:rowOff>25812</xdr:rowOff>
    </xdr:to>
    <xdr:sp macro="" textlink="">
      <xdr:nvSpPr>
        <xdr:cNvPr id="346" name="AutoShape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381000" cy="21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299</xdr:row>
      <xdr:rowOff>0</xdr:rowOff>
    </xdr:from>
    <xdr:to>
      <xdr:col>2</xdr:col>
      <xdr:colOff>381000</xdr:colOff>
      <xdr:row>301</xdr:row>
      <xdr:rowOff>42863</xdr:rowOff>
    </xdr:to>
    <xdr:sp macro="" textlink="">
      <xdr:nvSpPr>
        <xdr:cNvPr id="347" name="AutoShape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299</xdr:row>
      <xdr:rowOff>0</xdr:rowOff>
    </xdr:from>
    <xdr:to>
      <xdr:col>2</xdr:col>
      <xdr:colOff>381000</xdr:colOff>
      <xdr:row>300</xdr:row>
      <xdr:rowOff>11114</xdr:rowOff>
    </xdr:to>
    <xdr:sp macro="" textlink="">
      <xdr:nvSpPr>
        <xdr:cNvPr id="348" name="AutoShape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3810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299</xdr:row>
      <xdr:rowOff>0</xdr:rowOff>
    </xdr:from>
    <xdr:to>
      <xdr:col>2</xdr:col>
      <xdr:colOff>381000</xdr:colOff>
      <xdr:row>300</xdr:row>
      <xdr:rowOff>11114</xdr:rowOff>
    </xdr:to>
    <xdr:sp macro="" textlink="">
      <xdr:nvSpPr>
        <xdr:cNvPr id="349" name="AutoShape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3810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299</xdr:row>
      <xdr:rowOff>0</xdr:rowOff>
    </xdr:from>
    <xdr:to>
      <xdr:col>2</xdr:col>
      <xdr:colOff>381000</xdr:colOff>
      <xdr:row>301</xdr:row>
      <xdr:rowOff>33338</xdr:rowOff>
    </xdr:to>
    <xdr:sp macro="" textlink="">
      <xdr:nvSpPr>
        <xdr:cNvPr id="350" name="AutoShape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381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299</xdr:row>
      <xdr:rowOff>0</xdr:rowOff>
    </xdr:from>
    <xdr:to>
      <xdr:col>2</xdr:col>
      <xdr:colOff>381000</xdr:colOff>
      <xdr:row>301</xdr:row>
      <xdr:rowOff>33338</xdr:rowOff>
    </xdr:to>
    <xdr:sp macro="" textlink="">
      <xdr:nvSpPr>
        <xdr:cNvPr id="351" name="AutoShape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381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299</xdr:row>
      <xdr:rowOff>0</xdr:rowOff>
    </xdr:from>
    <xdr:to>
      <xdr:col>2</xdr:col>
      <xdr:colOff>381000</xdr:colOff>
      <xdr:row>301</xdr:row>
      <xdr:rowOff>42863</xdr:rowOff>
    </xdr:to>
    <xdr:sp macro="" textlink="">
      <xdr:nvSpPr>
        <xdr:cNvPr id="352" name="AutoShape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299</xdr:row>
      <xdr:rowOff>0</xdr:rowOff>
    </xdr:from>
    <xdr:to>
      <xdr:col>2</xdr:col>
      <xdr:colOff>381000</xdr:colOff>
      <xdr:row>301</xdr:row>
      <xdr:rowOff>42863</xdr:rowOff>
    </xdr:to>
    <xdr:sp macro="" textlink="">
      <xdr:nvSpPr>
        <xdr:cNvPr id="353" name="AutoShape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299</xdr:row>
      <xdr:rowOff>0</xdr:rowOff>
    </xdr:from>
    <xdr:to>
      <xdr:col>2</xdr:col>
      <xdr:colOff>381000</xdr:colOff>
      <xdr:row>301</xdr:row>
      <xdr:rowOff>33338</xdr:rowOff>
    </xdr:to>
    <xdr:sp macro="" textlink="">
      <xdr:nvSpPr>
        <xdr:cNvPr id="354" name="AutoShape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381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299</xdr:row>
      <xdr:rowOff>0</xdr:rowOff>
    </xdr:from>
    <xdr:to>
      <xdr:col>2</xdr:col>
      <xdr:colOff>381000</xdr:colOff>
      <xdr:row>301</xdr:row>
      <xdr:rowOff>25812</xdr:rowOff>
    </xdr:to>
    <xdr:sp macro="" textlink="">
      <xdr:nvSpPr>
        <xdr:cNvPr id="355" name="AutoShape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381000" cy="21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299</xdr:row>
      <xdr:rowOff>0</xdr:rowOff>
    </xdr:from>
    <xdr:to>
      <xdr:col>2</xdr:col>
      <xdr:colOff>381000</xdr:colOff>
      <xdr:row>301</xdr:row>
      <xdr:rowOff>25812</xdr:rowOff>
    </xdr:to>
    <xdr:sp macro="" textlink="">
      <xdr:nvSpPr>
        <xdr:cNvPr id="356" name="AutoShape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381000" cy="21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299</xdr:row>
      <xdr:rowOff>0</xdr:rowOff>
    </xdr:from>
    <xdr:to>
      <xdr:col>2</xdr:col>
      <xdr:colOff>381000</xdr:colOff>
      <xdr:row>301</xdr:row>
      <xdr:rowOff>42863</xdr:rowOff>
    </xdr:to>
    <xdr:sp macro="" textlink="">
      <xdr:nvSpPr>
        <xdr:cNvPr id="357" name="AutoShape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299</xdr:row>
      <xdr:rowOff>0</xdr:rowOff>
    </xdr:from>
    <xdr:to>
      <xdr:col>2</xdr:col>
      <xdr:colOff>381000</xdr:colOff>
      <xdr:row>301</xdr:row>
      <xdr:rowOff>33338</xdr:rowOff>
    </xdr:to>
    <xdr:sp macro="" textlink="">
      <xdr:nvSpPr>
        <xdr:cNvPr id="358" name="AutoShape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381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299</xdr:row>
      <xdr:rowOff>0</xdr:rowOff>
    </xdr:from>
    <xdr:to>
      <xdr:col>2</xdr:col>
      <xdr:colOff>381000</xdr:colOff>
      <xdr:row>301</xdr:row>
      <xdr:rowOff>33338</xdr:rowOff>
    </xdr:to>
    <xdr:sp macro="" textlink="">
      <xdr:nvSpPr>
        <xdr:cNvPr id="359" name="AutoShape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381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299</xdr:row>
      <xdr:rowOff>0</xdr:rowOff>
    </xdr:from>
    <xdr:to>
      <xdr:col>2</xdr:col>
      <xdr:colOff>381000</xdr:colOff>
      <xdr:row>301</xdr:row>
      <xdr:rowOff>42863</xdr:rowOff>
    </xdr:to>
    <xdr:sp macro="" textlink="">
      <xdr:nvSpPr>
        <xdr:cNvPr id="360" name="AutoShape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299</xdr:row>
      <xdr:rowOff>0</xdr:rowOff>
    </xdr:from>
    <xdr:to>
      <xdr:col>2</xdr:col>
      <xdr:colOff>381000</xdr:colOff>
      <xdr:row>301</xdr:row>
      <xdr:rowOff>42863</xdr:rowOff>
    </xdr:to>
    <xdr:sp macro="" textlink="">
      <xdr:nvSpPr>
        <xdr:cNvPr id="361" name="AutoShape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299</xdr:row>
      <xdr:rowOff>0</xdr:rowOff>
    </xdr:from>
    <xdr:to>
      <xdr:col>2</xdr:col>
      <xdr:colOff>381000</xdr:colOff>
      <xdr:row>301</xdr:row>
      <xdr:rowOff>33338</xdr:rowOff>
    </xdr:to>
    <xdr:sp macro="" textlink="">
      <xdr:nvSpPr>
        <xdr:cNvPr id="362" name="AutoShape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381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299</xdr:row>
      <xdr:rowOff>0</xdr:rowOff>
    </xdr:from>
    <xdr:to>
      <xdr:col>2</xdr:col>
      <xdr:colOff>381000</xdr:colOff>
      <xdr:row>301</xdr:row>
      <xdr:rowOff>25812</xdr:rowOff>
    </xdr:to>
    <xdr:sp macro="" textlink="">
      <xdr:nvSpPr>
        <xdr:cNvPr id="363" name="AutoShape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381000" cy="21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299</xdr:row>
      <xdr:rowOff>0</xdr:rowOff>
    </xdr:from>
    <xdr:to>
      <xdr:col>2</xdr:col>
      <xdr:colOff>381000</xdr:colOff>
      <xdr:row>301</xdr:row>
      <xdr:rowOff>25812</xdr:rowOff>
    </xdr:to>
    <xdr:sp macro="" textlink="">
      <xdr:nvSpPr>
        <xdr:cNvPr id="364" name="AutoShape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381000" cy="21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299</xdr:row>
      <xdr:rowOff>0</xdr:rowOff>
    </xdr:from>
    <xdr:to>
      <xdr:col>2</xdr:col>
      <xdr:colOff>381000</xdr:colOff>
      <xdr:row>301</xdr:row>
      <xdr:rowOff>42863</xdr:rowOff>
    </xdr:to>
    <xdr:sp macro="" textlink="">
      <xdr:nvSpPr>
        <xdr:cNvPr id="365" name="AutoShape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299</xdr:row>
      <xdr:rowOff>0</xdr:rowOff>
    </xdr:from>
    <xdr:to>
      <xdr:col>2</xdr:col>
      <xdr:colOff>381000</xdr:colOff>
      <xdr:row>301</xdr:row>
      <xdr:rowOff>33338</xdr:rowOff>
    </xdr:to>
    <xdr:sp macro="" textlink="">
      <xdr:nvSpPr>
        <xdr:cNvPr id="366" name="AutoShape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381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299</xdr:row>
      <xdr:rowOff>0</xdr:rowOff>
    </xdr:from>
    <xdr:to>
      <xdr:col>2</xdr:col>
      <xdr:colOff>381000</xdr:colOff>
      <xdr:row>301</xdr:row>
      <xdr:rowOff>33338</xdr:rowOff>
    </xdr:to>
    <xdr:sp macro="" textlink="">
      <xdr:nvSpPr>
        <xdr:cNvPr id="367" name="AutoShape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38842950"/>
          <a:ext cx="381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441325</xdr:colOff>
      <xdr:row>299</xdr:row>
      <xdr:rowOff>71438</xdr:rowOff>
    </xdr:from>
    <xdr:to>
      <xdr:col>2</xdr:col>
      <xdr:colOff>365125</xdr:colOff>
      <xdr:row>301</xdr:row>
      <xdr:rowOff>114301</xdr:rowOff>
    </xdr:to>
    <xdr:sp macro="" textlink="">
      <xdr:nvSpPr>
        <xdr:cNvPr id="368" name="AutoShape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75707876"/>
          <a:ext cx="384175" cy="344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417"/>
  <sheetViews>
    <sheetView tabSelected="1" showRuler="0" topLeftCell="A390" zoomScale="85" zoomScaleNormal="85" zoomScaleSheetLayoutView="85" zoomScalePageLayoutView="85" workbookViewId="0">
      <selection activeCell="F409" sqref="F409"/>
    </sheetView>
  </sheetViews>
  <sheetFormatPr defaultRowHeight="16.5"/>
  <cols>
    <col min="1" max="1" width="5.28515625" style="19" customWidth="1"/>
    <col min="2" max="2" width="6.85546875" style="20" customWidth="1"/>
    <col min="3" max="3" width="76.7109375" style="20" customWidth="1"/>
    <col min="4" max="4" width="9.85546875" style="17" customWidth="1"/>
    <col min="5" max="5" width="5.5703125" style="21" customWidth="1"/>
    <col min="6" max="11" width="16.140625" style="16" customWidth="1"/>
    <col min="12" max="242" width="11.42578125" style="4" customWidth="1"/>
    <col min="243" max="243" width="56.28515625" style="4" customWidth="1"/>
    <col min="244" max="16384" width="9.140625" style="4"/>
  </cols>
  <sheetData>
    <row r="1" spans="1:251">
      <c r="A1" s="118" t="s">
        <v>2</v>
      </c>
      <c r="B1" s="118"/>
      <c r="C1" s="118"/>
      <c r="D1" s="118"/>
      <c r="E1" s="118"/>
      <c r="F1" s="118"/>
      <c r="G1" s="118"/>
      <c r="H1" s="118"/>
      <c r="I1" s="120" t="s">
        <v>48</v>
      </c>
      <c r="J1" s="120"/>
      <c r="K1" s="120"/>
    </row>
    <row r="2" spans="1:251">
      <c r="A2" s="118"/>
      <c r="B2" s="118"/>
      <c r="C2" s="118"/>
      <c r="D2" s="118"/>
      <c r="E2" s="118"/>
      <c r="F2" s="118"/>
      <c r="G2" s="118"/>
      <c r="H2" s="118"/>
      <c r="I2" s="120"/>
      <c r="J2" s="120"/>
      <c r="K2" s="120"/>
    </row>
    <row r="3" spans="1:251" ht="16.5" customHeight="1">
      <c r="A3" s="121" t="s">
        <v>647</v>
      </c>
      <c r="B3" s="122"/>
      <c r="C3" s="122"/>
      <c r="D3" s="122"/>
      <c r="E3" s="122"/>
      <c r="F3" s="122"/>
      <c r="G3" s="122"/>
      <c r="H3" s="122"/>
      <c r="I3" s="122"/>
      <c r="J3" s="122"/>
      <c r="K3" s="123"/>
    </row>
    <row r="4" spans="1:251" ht="16.5" customHeight="1">
      <c r="A4" s="119" t="s">
        <v>154</v>
      </c>
      <c r="B4" s="119"/>
      <c r="C4" s="119"/>
      <c r="D4" s="119"/>
      <c r="E4" s="119"/>
      <c r="F4" s="119"/>
      <c r="G4" s="119"/>
      <c r="H4" s="119"/>
      <c r="I4" s="120" t="s">
        <v>699</v>
      </c>
      <c r="J4" s="120"/>
      <c r="K4" s="6">
        <v>0.25</v>
      </c>
    </row>
    <row r="5" spans="1:251" ht="16.5" customHeight="1">
      <c r="A5" s="119" t="s">
        <v>93</v>
      </c>
      <c r="B5" s="119"/>
      <c r="C5" s="119"/>
      <c r="D5" s="119"/>
      <c r="E5" s="119"/>
      <c r="F5" s="119"/>
      <c r="G5" s="119"/>
      <c r="H5" s="119"/>
      <c r="I5" s="120" t="s">
        <v>698</v>
      </c>
      <c r="J5" s="120"/>
      <c r="K5" s="120">
        <v>112.66</v>
      </c>
    </row>
    <row r="6" spans="1:251" ht="16.5" customHeight="1">
      <c r="A6" s="119" t="s">
        <v>94</v>
      </c>
      <c r="B6" s="119"/>
      <c r="C6" s="119"/>
      <c r="D6" s="119"/>
      <c r="E6" s="119"/>
      <c r="F6" s="119"/>
      <c r="G6" s="119"/>
      <c r="H6" s="119"/>
      <c r="I6" s="120"/>
      <c r="J6" s="120"/>
      <c r="K6" s="120"/>
    </row>
    <row r="7" spans="1:251" ht="16.5" customHeight="1">
      <c r="A7" s="119" t="s">
        <v>95</v>
      </c>
      <c r="B7" s="119"/>
      <c r="C7" s="119"/>
      <c r="D7" s="119"/>
      <c r="E7" s="119"/>
      <c r="F7" s="119"/>
      <c r="G7" s="119"/>
      <c r="H7" s="119"/>
      <c r="I7" s="98" t="s">
        <v>97</v>
      </c>
      <c r="J7" s="135">
        <v>43650</v>
      </c>
      <c r="K7" s="136"/>
    </row>
    <row r="8" spans="1:251">
      <c r="A8" s="101"/>
      <c r="B8" s="102"/>
      <c r="C8" s="102"/>
      <c r="D8" s="102"/>
      <c r="E8" s="102"/>
      <c r="F8" s="102"/>
      <c r="G8" s="102"/>
      <c r="H8" s="102"/>
      <c r="I8" s="102"/>
      <c r="J8" s="102"/>
      <c r="K8" s="103"/>
    </row>
    <row r="9" spans="1:251" s="9" customFormat="1">
      <c r="A9" s="128" t="s">
        <v>49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</row>
    <row r="10" spans="1:251" s="9" customFormat="1">
      <c r="A10" s="119" t="s">
        <v>50</v>
      </c>
      <c r="B10" s="119"/>
      <c r="C10" s="104"/>
      <c r="D10" s="105"/>
      <c r="E10" s="105"/>
      <c r="F10" s="106"/>
      <c r="G10" s="10" t="s">
        <v>51</v>
      </c>
      <c r="H10" s="107"/>
      <c r="I10" s="108"/>
      <c r="J10" s="108"/>
      <c r="K10" s="109"/>
      <c r="L10" s="8"/>
      <c r="M10" s="8"/>
      <c r="N10" s="11"/>
      <c r="O10" s="8"/>
      <c r="P10" s="8"/>
      <c r="Q10" s="8"/>
      <c r="R10" s="8"/>
      <c r="S10" s="8"/>
      <c r="T10" s="8"/>
      <c r="U10" s="8"/>
      <c r="V10" s="11"/>
      <c r="W10" s="8"/>
      <c r="X10" s="8"/>
      <c r="Y10" s="8"/>
      <c r="Z10" s="8"/>
      <c r="AA10" s="8"/>
      <c r="AB10" s="8"/>
      <c r="AC10" s="8"/>
      <c r="AD10" s="11"/>
      <c r="AE10" s="8"/>
      <c r="AF10" s="8"/>
      <c r="AG10" s="8"/>
      <c r="AH10" s="8"/>
      <c r="AI10" s="8"/>
      <c r="AJ10" s="8"/>
      <c r="AK10" s="8"/>
      <c r="AL10" s="11"/>
      <c r="AM10" s="8"/>
      <c r="AN10" s="8"/>
      <c r="AO10" s="8"/>
      <c r="AP10" s="8"/>
      <c r="AQ10" s="8"/>
      <c r="AR10" s="8"/>
      <c r="AS10" s="8"/>
      <c r="AT10" s="11"/>
      <c r="AU10" s="8"/>
      <c r="AV10" s="8"/>
      <c r="AW10" s="8"/>
      <c r="AX10" s="8"/>
      <c r="AY10" s="8"/>
      <c r="AZ10" s="8"/>
      <c r="BA10" s="8"/>
      <c r="BB10" s="11"/>
      <c r="BC10" s="8"/>
      <c r="BD10" s="8"/>
      <c r="BE10" s="8"/>
      <c r="BF10" s="8"/>
      <c r="BG10" s="8"/>
      <c r="BH10" s="8"/>
      <c r="BI10" s="8"/>
      <c r="BJ10" s="11"/>
      <c r="BK10" s="8"/>
      <c r="BL10" s="8"/>
      <c r="BM10" s="8"/>
      <c r="BN10" s="8"/>
      <c r="BO10" s="8"/>
      <c r="BP10" s="8"/>
      <c r="BQ10" s="8"/>
      <c r="BR10" s="11"/>
      <c r="BS10" s="8"/>
      <c r="BT10" s="8"/>
      <c r="BU10" s="8"/>
      <c r="BV10" s="8"/>
      <c r="BW10" s="8"/>
      <c r="BX10" s="8"/>
      <c r="BY10" s="8"/>
      <c r="BZ10" s="11"/>
      <c r="CA10" s="8"/>
      <c r="CB10" s="8"/>
      <c r="CC10" s="8"/>
      <c r="CD10" s="8"/>
      <c r="CE10" s="8"/>
      <c r="CF10" s="8"/>
      <c r="CG10" s="8"/>
      <c r="CH10" s="11"/>
      <c r="CI10" s="8"/>
      <c r="CJ10" s="8"/>
      <c r="CK10" s="8"/>
      <c r="CL10" s="8"/>
      <c r="CM10" s="8"/>
      <c r="CN10" s="8"/>
      <c r="CO10" s="8"/>
      <c r="CP10" s="11"/>
      <c r="CQ10" s="8"/>
      <c r="CR10" s="8"/>
      <c r="CS10" s="8"/>
      <c r="CT10" s="8"/>
      <c r="CU10" s="8"/>
      <c r="CV10" s="8"/>
      <c r="CW10" s="8"/>
      <c r="CX10" s="11"/>
      <c r="CY10" s="8"/>
      <c r="CZ10" s="8"/>
      <c r="DA10" s="8"/>
      <c r="DB10" s="8"/>
      <c r="DC10" s="8"/>
      <c r="DD10" s="8"/>
      <c r="DE10" s="8"/>
      <c r="DF10" s="11"/>
      <c r="DG10" s="8"/>
      <c r="DH10" s="8"/>
      <c r="DI10" s="8"/>
      <c r="DJ10" s="8"/>
      <c r="DK10" s="8"/>
      <c r="DL10" s="8"/>
      <c r="DM10" s="8"/>
      <c r="DN10" s="11"/>
      <c r="DO10" s="8"/>
      <c r="DP10" s="8"/>
      <c r="DQ10" s="8"/>
      <c r="DR10" s="8"/>
      <c r="DS10" s="8"/>
      <c r="DT10" s="8"/>
      <c r="DU10" s="8"/>
      <c r="DV10" s="11"/>
      <c r="DW10" s="8"/>
      <c r="DX10" s="8"/>
      <c r="DY10" s="8"/>
      <c r="DZ10" s="8"/>
      <c r="EA10" s="8"/>
      <c r="EB10" s="8"/>
      <c r="EC10" s="8"/>
      <c r="ED10" s="11"/>
      <c r="EE10" s="8"/>
      <c r="EF10" s="8"/>
      <c r="EG10" s="8"/>
      <c r="EH10" s="8"/>
      <c r="EI10" s="8"/>
      <c r="EJ10" s="8"/>
      <c r="EK10" s="8"/>
      <c r="EL10" s="11"/>
      <c r="EM10" s="8"/>
      <c r="EN10" s="8"/>
      <c r="EO10" s="8"/>
      <c r="EP10" s="8"/>
      <c r="EQ10" s="8"/>
      <c r="ER10" s="8"/>
      <c r="ES10" s="8"/>
      <c r="ET10" s="11"/>
      <c r="EU10" s="8"/>
      <c r="EV10" s="8"/>
      <c r="EW10" s="8"/>
      <c r="EX10" s="8"/>
      <c r="EY10" s="8"/>
      <c r="EZ10" s="8"/>
      <c r="FA10" s="8"/>
      <c r="FB10" s="11"/>
      <c r="FC10" s="8"/>
      <c r="FD10" s="8"/>
      <c r="FE10" s="8"/>
      <c r="FF10" s="8"/>
      <c r="FG10" s="8"/>
      <c r="FH10" s="8"/>
      <c r="FI10" s="8"/>
      <c r="FJ10" s="11"/>
      <c r="FK10" s="8"/>
      <c r="FL10" s="8"/>
      <c r="FM10" s="8"/>
      <c r="FN10" s="8"/>
      <c r="FO10" s="8"/>
      <c r="FP10" s="8"/>
      <c r="FQ10" s="8"/>
      <c r="FR10" s="11"/>
      <c r="FS10" s="8"/>
      <c r="FT10" s="8"/>
      <c r="FU10" s="8"/>
      <c r="FV10" s="8"/>
      <c r="FW10" s="8"/>
      <c r="FX10" s="8"/>
      <c r="FY10" s="8"/>
      <c r="FZ10" s="11"/>
      <c r="GA10" s="8"/>
      <c r="GB10" s="8"/>
      <c r="GC10" s="8"/>
      <c r="GD10" s="8"/>
      <c r="GE10" s="8"/>
      <c r="GF10" s="8"/>
      <c r="GG10" s="8"/>
      <c r="GH10" s="11"/>
      <c r="GI10" s="8"/>
      <c r="GJ10" s="8"/>
      <c r="GK10" s="8"/>
      <c r="GL10" s="8"/>
      <c r="GM10" s="8"/>
      <c r="GN10" s="8"/>
      <c r="GO10" s="8"/>
      <c r="GP10" s="11"/>
      <c r="GQ10" s="8"/>
      <c r="GR10" s="8"/>
      <c r="GS10" s="8"/>
      <c r="GT10" s="8"/>
      <c r="GU10" s="8"/>
      <c r="GV10" s="8"/>
      <c r="GW10" s="8"/>
      <c r="GX10" s="11"/>
      <c r="GY10" s="8"/>
      <c r="GZ10" s="8"/>
      <c r="HA10" s="8"/>
      <c r="HB10" s="8"/>
      <c r="HC10" s="8"/>
      <c r="HD10" s="8"/>
      <c r="HE10" s="8"/>
      <c r="HF10" s="11"/>
      <c r="HG10" s="8"/>
      <c r="HH10" s="8"/>
      <c r="HI10" s="8"/>
      <c r="HJ10" s="8"/>
      <c r="HK10" s="8"/>
      <c r="HL10" s="8"/>
      <c r="HM10" s="8"/>
      <c r="HN10" s="11"/>
      <c r="HO10" s="8"/>
      <c r="HP10" s="8"/>
      <c r="HQ10" s="8"/>
      <c r="HR10" s="8"/>
      <c r="HS10" s="8"/>
      <c r="HT10" s="8"/>
      <c r="HU10" s="8"/>
      <c r="HV10" s="11"/>
      <c r="HW10" s="8"/>
      <c r="HX10" s="8"/>
      <c r="HY10" s="8"/>
      <c r="HZ10" s="8"/>
      <c r="IA10" s="8"/>
      <c r="IB10" s="8"/>
      <c r="IC10" s="8"/>
      <c r="ID10" s="11"/>
      <c r="IE10" s="8"/>
      <c r="IF10" s="8"/>
      <c r="IG10" s="8"/>
      <c r="IH10" s="8"/>
      <c r="II10" s="8"/>
      <c r="IJ10" s="8"/>
      <c r="IK10" s="8"/>
      <c r="IL10" s="11"/>
      <c r="IM10" s="8"/>
      <c r="IN10" s="8"/>
      <c r="IO10" s="8"/>
      <c r="IP10" s="8"/>
      <c r="IQ10" s="8"/>
    </row>
    <row r="11" spans="1:251" s="9" customFormat="1">
      <c r="A11" s="119" t="s">
        <v>53</v>
      </c>
      <c r="B11" s="119"/>
      <c r="C11" s="104"/>
      <c r="D11" s="105"/>
      <c r="E11" s="105"/>
      <c r="F11" s="106"/>
      <c r="G11" s="7" t="s">
        <v>52</v>
      </c>
      <c r="H11" s="107"/>
      <c r="I11" s="108"/>
      <c r="J11" s="108"/>
      <c r="K11" s="109"/>
      <c r="L11" s="8"/>
      <c r="M11" s="8"/>
      <c r="N11" s="11"/>
      <c r="O11" s="11"/>
      <c r="P11" s="8"/>
      <c r="Q11" s="8"/>
      <c r="R11" s="11"/>
      <c r="S11" s="11"/>
      <c r="T11" s="8"/>
      <c r="U11" s="8"/>
      <c r="V11" s="11"/>
      <c r="W11" s="11"/>
      <c r="X11" s="8"/>
      <c r="Y11" s="8"/>
      <c r="Z11" s="11"/>
      <c r="AA11" s="11"/>
      <c r="AB11" s="8"/>
      <c r="AC11" s="8"/>
      <c r="AD11" s="11"/>
      <c r="AE11" s="11"/>
      <c r="AF11" s="8"/>
      <c r="AG11" s="8"/>
      <c r="AH11" s="11"/>
      <c r="AI11" s="11"/>
      <c r="AJ11" s="8"/>
      <c r="AK11" s="8"/>
      <c r="AL11" s="11"/>
      <c r="AM11" s="11"/>
      <c r="AN11" s="8"/>
      <c r="AO11" s="8"/>
      <c r="AP11" s="11"/>
      <c r="AQ11" s="11"/>
      <c r="AR11" s="8"/>
      <c r="AS11" s="8"/>
      <c r="AT11" s="11"/>
      <c r="AU11" s="11"/>
      <c r="AV11" s="8"/>
      <c r="AW11" s="8"/>
      <c r="AX11" s="11"/>
      <c r="AY11" s="11"/>
      <c r="AZ11" s="8"/>
      <c r="BA11" s="8"/>
      <c r="BB11" s="11"/>
      <c r="BC11" s="11"/>
      <c r="BD11" s="8"/>
      <c r="BE11" s="8"/>
      <c r="BF11" s="11"/>
      <c r="BG11" s="11"/>
      <c r="BH11" s="8"/>
      <c r="BI11" s="8"/>
      <c r="BJ11" s="11"/>
      <c r="BK11" s="11"/>
      <c r="BL11" s="8"/>
      <c r="BM11" s="8"/>
      <c r="BN11" s="11"/>
      <c r="BO11" s="11"/>
      <c r="BP11" s="8"/>
      <c r="BQ11" s="8"/>
      <c r="BR11" s="11"/>
      <c r="BS11" s="11"/>
      <c r="BT11" s="8"/>
      <c r="BU11" s="8"/>
      <c r="BV11" s="11"/>
      <c r="BW11" s="11"/>
      <c r="BX11" s="8"/>
      <c r="BY11" s="8"/>
      <c r="BZ11" s="11"/>
      <c r="CA11" s="11"/>
      <c r="CB11" s="8"/>
      <c r="CC11" s="8"/>
      <c r="CD11" s="11"/>
      <c r="CE11" s="11"/>
      <c r="CF11" s="8"/>
      <c r="CG11" s="8"/>
      <c r="CH11" s="11"/>
      <c r="CI11" s="11"/>
      <c r="CJ11" s="8"/>
      <c r="CK11" s="8"/>
      <c r="CL11" s="11"/>
      <c r="CM11" s="11"/>
      <c r="CN11" s="8"/>
      <c r="CO11" s="8"/>
      <c r="CP11" s="11"/>
      <c r="CQ11" s="11"/>
      <c r="CR11" s="8"/>
      <c r="CS11" s="8"/>
      <c r="CT11" s="11"/>
      <c r="CU11" s="11"/>
      <c r="CV11" s="8"/>
      <c r="CW11" s="8"/>
      <c r="CX11" s="11"/>
      <c r="CY11" s="11"/>
      <c r="CZ11" s="8"/>
      <c r="DA11" s="8"/>
      <c r="DB11" s="11"/>
      <c r="DC11" s="11"/>
      <c r="DD11" s="8"/>
      <c r="DE11" s="8"/>
      <c r="DF11" s="11"/>
      <c r="DG11" s="11"/>
      <c r="DH11" s="8"/>
      <c r="DI11" s="8"/>
      <c r="DJ11" s="11"/>
      <c r="DK11" s="11"/>
      <c r="DL11" s="8"/>
      <c r="DM11" s="8"/>
      <c r="DN11" s="11"/>
      <c r="DO11" s="11"/>
      <c r="DP11" s="8"/>
      <c r="DQ11" s="8"/>
      <c r="DR11" s="11"/>
      <c r="DS11" s="11"/>
      <c r="DT11" s="8"/>
      <c r="DU11" s="8"/>
      <c r="DV11" s="11"/>
      <c r="DW11" s="11"/>
      <c r="DX11" s="8"/>
      <c r="DY11" s="8"/>
      <c r="DZ11" s="11"/>
      <c r="EA11" s="11"/>
      <c r="EB11" s="8"/>
      <c r="EC11" s="8"/>
      <c r="ED11" s="11"/>
      <c r="EE11" s="11"/>
      <c r="EF11" s="8"/>
      <c r="EG11" s="8"/>
      <c r="EH11" s="11"/>
      <c r="EI11" s="11"/>
      <c r="EJ11" s="8"/>
      <c r="EK11" s="8"/>
      <c r="EL11" s="11"/>
      <c r="EM11" s="11"/>
      <c r="EN11" s="8"/>
      <c r="EO11" s="8"/>
      <c r="EP11" s="11"/>
      <c r="EQ11" s="11"/>
      <c r="ER11" s="8"/>
      <c r="ES11" s="8"/>
      <c r="ET11" s="11"/>
      <c r="EU11" s="11"/>
      <c r="EV11" s="8"/>
      <c r="EW11" s="8"/>
      <c r="EX11" s="11"/>
      <c r="EY11" s="11"/>
      <c r="EZ11" s="8"/>
      <c r="FA11" s="8"/>
      <c r="FB11" s="11"/>
      <c r="FC11" s="11"/>
      <c r="FD11" s="8"/>
      <c r="FE11" s="8"/>
      <c r="FF11" s="11"/>
      <c r="FG11" s="11"/>
      <c r="FH11" s="8"/>
      <c r="FI11" s="8"/>
      <c r="FJ11" s="11"/>
      <c r="FK11" s="11"/>
      <c r="FL11" s="8"/>
      <c r="FM11" s="8"/>
      <c r="FN11" s="11"/>
      <c r="FO11" s="11"/>
      <c r="FP11" s="8"/>
      <c r="FQ11" s="8"/>
      <c r="FR11" s="11"/>
      <c r="FS11" s="11"/>
      <c r="FT11" s="8"/>
      <c r="FU11" s="8"/>
      <c r="FV11" s="11"/>
      <c r="FW11" s="11"/>
      <c r="FX11" s="8"/>
      <c r="FY11" s="8"/>
      <c r="FZ11" s="11"/>
      <c r="GA11" s="11"/>
      <c r="GB11" s="8"/>
      <c r="GC11" s="8"/>
      <c r="GD11" s="11"/>
      <c r="GE11" s="11"/>
      <c r="GF11" s="8"/>
      <c r="GG11" s="8"/>
      <c r="GH11" s="11"/>
      <c r="GI11" s="11"/>
      <c r="GJ11" s="8"/>
      <c r="GK11" s="8"/>
      <c r="GL11" s="11"/>
      <c r="GM11" s="11"/>
      <c r="GN11" s="8"/>
      <c r="GO11" s="8"/>
      <c r="GP11" s="11"/>
      <c r="GQ11" s="11"/>
      <c r="GR11" s="8"/>
      <c r="GS11" s="8"/>
      <c r="GT11" s="11"/>
      <c r="GU11" s="11"/>
      <c r="GV11" s="8"/>
      <c r="GW11" s="8"/>
      <c r="GX11" s="11"/>
      <c r="GY11" s="11"/>
      <c r="GZ11" s="8"/>
      <c r="HA11" s="8"/>
      <c r="HB11" s="11"/>
      <c r="HC11" s="11"/>
      <c r="HD11" s="8"/>
      <c r="HE11" s="8"/>
      <c r="HF11" s="11"/>
      <c r="HG11" s="11"/>
      <c r="HH11" s="8"/>
      <c r="HI11" s="8"/>
      <c r="HJ11" s="11"/>
      <c r="HK11" s="11"/>
      <c r="HL11" s="8"/>
      <c r="HM11" s="8"/>
      <c r="HN11" s="11"/>
      <c r="HO11" s="11"/>
      <c r="HP11" s="8"/>
      <c r="HQ11" s="8"/>
      <c r="HR11" s="11"/>
      <c r="HS11" s="11"/>
      <c r="HT11" s="8"/>
      <c r="HU11" s="8"/>
      <c r="HV11" s="11"/>
      <c r="HW11" s="11"/>
      <c r="HX11" s="8"/>
      <c r="HY11" s="8"/>
      <c r="HZ11" s="11"/>
      <c r="IA11" s="11"/>
      <c r="IB11" s="8"/>
      <c r="IC11" s="8"/>
      <c r="ID11" s="11"/>
      <c r="IE11" s="11"/>
      <c r="IF11" s="8"/>
      <c r="IG11" s="8"/>
      <c r="IH11" s="11"/>
      <c r="II11" s="11"/>
      <c r="IJ11" s="8"/>
      <c r="IK11" s="8"/>
      <c r="IL11" s="11"/>
      <c r="IM11" s="11"/>
      <c r="IN11" s="8"/>
      <c r="IO11" s="8"/>
      <c r="IP11" s="11"/>
      <c r="IQ11" s="11"/>
    </row>
    <row r="12" spans="1:251" s="9" customFormat="1">
      <c r="A12" s="129" t="s">
        <v>3</v>
      </c>
      <c r="B12" s="131"/>
      <c r="C12" s="131" t="s">
        <v>4</v>
      </c>
      <c r="D12" s="124" t="s">
        <v>5</v>
      </c>
      <c r="E12" s="126" t="s">
        <v>99</v>
      </c>
      <c r="F12" s="124" t="s">
        <v>6</v>
      </c>
      <c r="G12" s="124"/>
      <c r="H12" s="124" t="s">
        <v>7</v>
      </c>
      <c r="I12" s="124" t="s">
        <v>47</v>
      </c>
      <c r="J12" s="124"/>
      <c r="K12" s="133" t="s">
        <v>7</v>
      </c>
    </row>
    <row r="13" spans="1:251" s="9" customFormat="1">
      <c r="A13" s="130"/>
      <c r="B13" s="132"/>
      <c r="C13" s="132"/>
      <c r="D13" s="125"/>
      <c r="E13" s="127"/>
      <c r="F13" s="100" t="s">
        <v>8</v>
      </c>
      <c r="G13" s="100" t="s">
        <v>700</v>
      </c>
      <c r="H13" s="125"/>
      <c r="I13" s="100" t="s">
        <v>8</v>
      </c>
      <c r="J13" s="100" t="s">
        <v>9</v>
      </c>
      <c r="K13" s="134"/>
    </row>
    <row r="14" spans="1:251" ht="31.5" customHeight="1">
      <c r="A14" s="34" t="s">
        <v>10</v>
      </c>
      <c r="B14" s="35"/>
      <c r="C14" s="36" t="s">
        <v>646</v>
      </c>
      <c r="D14" s="30"/>
      <c r="E14" s="31"/>
      <c r="F14" s="32"/>
      <c r="G14" s="32"/>
      <c r="H14" s="37"/>
      <c r="I14" s="32"/>
      <c r="J14" s="32"/>
      <c r="K14" s="38"/>
    </row>
    <row r="15" spans="1:251">
      <c r="A15" s="59"/>
      <c r="B15" s="35" t="s">
        <v>39</v>
      </c>
      <c r="C15" s="110" t="s">
        <v>12</v>
      </c>
      <c r="D15" s="110"/>
      <c r="E15" s="110"/>
      <c r="F15" s="110"/>
      <c r="G15" s="110"/>
      <c r="H15" s="110"/>
      <c r="I15" s="110"/>
      <c r="J15" s="110"/>
      <c r="K15" s="111"/>
    </row>
    <row r="16" spans="1:251">
      <c r="A16" s="59"/>
      <c r="B16" s="35">
        <v>1</v>
      </c>
      <c r="C16" s="110" t="s">
        <v>55</v>
      </c>
      <c r="D16" s="110"/>
      <c r="E16" s="110"/>
      <c r="F16" s="110"/>
      <c r="G16" s="110"/>
      <c r="H16" s="110"/>
      <c r="I16" s="110"/>
      <c r="J16" s="110"/>
      <c r="K16" s="111"/>
    </row>
    <row r="17" spans="1:11">
      <c r="A17" s="59"/>
      <c r="B17" s="35" t="s">
        <v>0</v>
      </c>
      <c r="C17" s="110" t="s">
        <v>56</v>
      </c>
      <c r="D17" s="110"/>
      <c r="E17" s="110"/>
      <c r="F17" s="110"/>
      <c r="G17" s="110"/>
      <c r="H17" s="110"/>
      <c r="I17" s="110"/>
      <c r="J17" s="110"/>
      <c r="K17" s="111"/>
    </row>
    <row r="18" spans="1:11" s="5" customFormat="1">
      <c r="A18" s="59"/>
      <c r="B18" s="60" t="s">
        <v>15</v>
      </c>
      <c r="C18" s="39" t="s">
        <v>581</v>
      </c>
      <c r="D18" s="30">
        <v>32</v>
      </c>
      <c r="E18" s="31" t="s">
        <v>565</v>
      </c>
      <c r="F18" s="32" t="s">
        <v>16</v>
      </c>
      <c r="G18" s="57"/>
      <c r="H18" s="32">
        <f>SUM(F18:G18)*D18</f>
        <v>0</v>
      </c>
      <c r="I18" s="32" t="str">
        <f t="shared" ref="I18:J18" si="0">IF(F18="x,xx","x,xx",ROUND(F18*(1+$K$4),2))</f>
        <v>x,xx</v>
      </c>
      <c r="J18" s="32">
        <f t="shared" si="0"/>
        <v>0</v>
      </c>
      <c r="K18" s="33">
        <f>SUM(I18:J18)*D18</f>
        <v>0</v>
      </c>
    </row>
    <row r="19" spans="1:11">
      <c r="A19" s="59"/>
      <c r="B19" s="35" t="s">
        <v>1</v>
      </c>
      <c r="C19" s="110" t="s">
        <v>152</v>
      </c>
      <c r="D19" s="110"/>
      <c r="E19" s="110"/>
      <c r="F19" s="110"/>
      <c r="G19" s="110"/>
      <c r="H19" s="110"/>
      <c r="I19" s="110"/>
      <c r="J19" s="110"/>
      <c r="K19" s="111"/>
    </row>
    <row r="20" spans="1:11" s="5" customFormat="1">
      <c r="A20" s="59"/>
      <c r="B20" s="29" t="s">
        <v>17</v>
      </c>
      <c r="C20" s="25" t="s">
        <v>566</v>
      </c>
      <c r="D20" s="61">
        <v>1</v>
      </c>
      <c r="E20" s="31" t="s">
        <v>14</v>
      </c>
      <c r="F20" s="58"/>
      <c r="G20" s="58"/>
      <c r="H20" s="32">
        <f>SUM(F20:G20)*D20</f>
        <v>0</v>
      </c>
      <c r="I20" s="32">
        <f t="shared" ref="I20:I21" si="1">IF(F20="x,xx","x,xx",ROUND(F20*(1+$K$4),2))</f>
        <v>0</v>
      </c>
      <c r="J20" s="32">
        <f t="shared" ref="J20:J21" si="2">IF(G20="x,xx","x,xx",ROUND(G20*(1+$K$4),2))</f>
        <v>0</v>
      </c>
      <c r="K20" s="33">
        <f>SUM(I20:J20)*D20</f>
        <v>0</v>
      </c>
    </row>
    <row r="21" spans="1:11" s="5" customFormat="1">
      <c r="A21" s="59"/>
      <c r="B21" s="29" t="s">
        <v>20</v>
      </c>
      <c r="C21" s="25" t="s">
        <v>57</v>
      </c>
      <c r="D21" s="61">
        <v>21</v>
      </c>
      <c r="E21" s="31" t="s">
        <v>14</v>
      </c>
      <c r="F21" s="58"/>
      <c r="G21" s="57"/>
      <c r="H21" s="32">
        <f>SUM(F21:G21)*D21</f>
        <v>0</v>
      </c>
      <c r="I21" s="32">
        <f t="shared" si="1"/>
        <v>0</v>
      </c>
      <c r="J21" s="32">
        <f t="shared" si="2"/>
        <v>0</v>
      </c>
      <c r="K21" s="33">
        <f>SUM(I21:J21)*D21</f>
        <v>0</v>
      </c>
    </row>
    <row r="22" spans="1:11">
      <c r="A22" s="59"/>
      <c r="B22" s="35" t="s">
        <v>21</v>
      </c>
      <c r="C22" s="110" t="s">
        <v>58</v>
      </c>
      <c r="D22" s="110"/>
      <c r="E22" s="110"/>
      <c r="F22" s="110"/>
      <c r="G22" s="110"/>
      <c r="H22" s="110"/>
      <c r="I22" s="110"/>
      <c r="J22" s="110"/>
      <c r="K22" s="111"/>
    </row>
    <row r="23" spans="1:11" s="5" customFormat="1">
      <c r="A23" s="59"/>
      <c r="B23" s="60" t="s">
        <v>62</v>
      </c>
      <c r="C23" s="25" t="s">
        <v>654</v>
      </c>
      <c r="D23" s="30">
        <v>1</v>
      </c>
      <c r="E23" s="31" t="s">
        <v>59</v>
      </c>
      <c r="F23" s="57"/>
      <c r="G23" s="57"/>
      <c r="H23" s="32">
        <f>SUM(F23:G23)*D23</f>
        <v>0</v>
      </c>
      <c r="I23" s="32">
        <f t="shared" ref="I23" si="3">IF(F23="x,xx","x,xx",ROUND(F23*(1+$K$4),2))</f>
        <v>0</v>
      </c>
      <c r="J23" s="32">
        <f t="shared" ref="J23" si="4">IF(G23="x,xx","x,xx",ROUND(G23*(1+$K$4),2))</f>
        <v>0</v>
      </c>
      <c r="K23" s="33">
        <f>SUM(I23:J23)*D23</f>
        <v>0</v>
      </c>
    </row>
    <row r="24" spans="1:11">
      <c r="A24" s="59"/>
      <c r="B24" s="35">
        <v>2</v>
      </c>
      <c r="C24" s="110" t="s">
        <v>60</v>
      </c>
      <c r="D24" s="110"/>
      <c r="E24" s="110"/>
      <c r="F24" s="110"/>
      <c r="G24" s="110"/>
      <c r="H24" s="110"/>
      <c r="I24" s="110"/>
      <c r="J24" s="110"/>
      <c r="K24" s="111"/>
    </row>
    <row r="25" spans="1:11" s="5" customFormat="1" ht="51" customHeight="1">
      <c r="A25" s="59"/>
      <c r="B25" s="60" t="s">
        <v>13</v>
      </c>
      <c r="C25" s="94" t="s">
        <v>573</v>
      </c>
      <c r="D25" s="30">
        <v>10</v>
      </c>
      <c r="E25" s="31" t="s">
        <v>26</v>
      </c>
      <c r="F25" s="32" t="s">
        <v>16</v>
      </c>
      <c r="G25" s="57"/>
      <c r="H25" s="32">
        <f>SUM(F25:G25)*D25</f>
        <v>0</v>
      </c>
      <c r="I25" s="32" t="str">
        <f t="shared" ref="I25" si="5">IF(F25="x,xx","x,xx",ROUND(F25*(1+$K$4),2))</f>
        <v>x,xx</v>
      </c>
      <c r="J25" s="32">
        <f t="shared" ref="J25" si="6">IF(G25="x,xx","x,xx",ROUND(G25*(1+$K$4),2))</f>
        <v>0</v>
      </c>
      <c r="K25" s="33">
        <f>SUM(I25:J25)*D25</f>
        <v>0</v>
      </c>
    </row>
    <row r="26" spans="1:11" s="5" customFormat="1">
      <c r="A26" s="59"/>
      <c r="B26" s="62" t="s">
        <v>27</v>
      </c>
      <c r="C26" s="40" t="s">
        <v>181</v>
      </c>
      <c r="D26" s="30"/>
      <c r="E26" s="31"/>
      <c r="F26" s="32"/>
      <c r="G26" s="32"/>
      <c r="H26" s="32"/>
      <c r="I26" s="32"/>
      <c r="J26" s="32"/>
      <c r="K26" s="33"/>
    </row>
    <row r="27" spans="1:11" s="5" customFormat="1">
      <c r="A27" s="59"/>
      <c r="B27" s="60" t="s">
        <v>690</v>
      </c>
      <c r="C27" s="25" t="s">
        <v>182</v>
      </c>
      <c r="D27" s="30">
        <v>1</v>
      </c>
      <c r="E27" s="31" t="s">
        <v>153</v>
      </c>
      <c r="F27" s="32" t="s">
        <v>16</v>
      </c>
      <c r="G27" s="57"/>
      <c r="H27" s="32">
        <f t="shared" ref="H27:H35" si="7">SUM(F27:G27)*D27</f>
        <v>0</v>
      </c>
      <c r="I27" s="32" t="str">
        <f t="shared" ref="I27:I32" si="8">IF(F27="x,xx","x,xx",ROUND(F27*(1+$K$4),2))</f>
        <v>x,xx</v>
      </c>
      <c r="J27" s="32">
        <f t="shared" ref="J27:J32" si="9">IF(G27="x,xx","x,xx",ROUND(G27*(1+$K$4),2))</f>
        <v>0</v>
      </c>
      <c r="K27" s="33">
        <f t="shared" ref="K27:K35" si="10">SUM(I27:J27)*D27</f>
        <v>0</v>
      </c>
    </row>
    <row r="28" spans="1:11" s="5" customFormat="1">
      <c r="A28" s="59"/>
      <c r="B28" s="60" t="s">
        <v>691</v>
      </c>
      <c r="C28" s="25" t="s">
        <v>193</v>
      </c>
      <c r="D28" s="30">
        <v>1</v>
      </c>
      <c r="E28" s="31" t="s">
        <v>153</v>
      </c>
      <c r="F28" s="32" t="s">
        <v>16</v>
      </c>
      <c r="G28" s="57"/>
      <c r="H28" s="32">
        <f t="shared" si="7"/>
        <v>0</v>
      </c>
      <c r="I28" s="32" t="str">
        <f t="shared" si="8"/>
        <v>x,xx</v>
      </c>
      <c r="J28" s="32">
        <f t="shared" si="9"/>
        <v>0</v>
      </c>
      <c r="K28" s="33">
        <f t="shared" si="10"/>
        <v>0</v>
      </c>
    </row>
    <row r="29" spans="1:11" s="5" customFormat="1">
      <c r="A29" s="59"/>
      <c r="B29" s="60" t="s">
        <v>692</v>
      </c>
      <c r="C29" s="25" t="s">
        <v>183</v>
      </c>
      <c r="D29" s="30">
        <v>1</v>
      </c>
      <c r="E29" s="31" t="s">
        <v>153</v>
      </c>
      <c r="F29" s="57"/>
      <c r="G29" s="57"/>
      <c r="H29" s="32">
        <f t="shared" si="7"/>
        <v>0</v>
      </c>
      <c r="I29" s="32">
        <f t="shared" si="8"/>
        <v>0</v>
      </c>
      <c r="J29" s="32">
        <f t="shared" si="9"/>
        <v>0</v>
      </c>
      <c r="K29" s="33">
        <f t="shared" si="10"/>
        <v>0</v>
      </c>
    </row>
    <row r="30" spans="1:11" s="5" customFormat="1" ht="16.5" customHeight="1">
      <c r="A30" s="59"/>
      <c r="B30" s="60" t="s">
        <v>693</v>
      </c>
      <c r="C30" s="25" t="s">
        <v>199</v>
      </c>
      <c r="D30" s="30">
        <v>1</v>
      </c>
      <c r="E30" s="31" t="s">
        <v>153</v>
      </c>
      <c r="F30" s="57"/>
      <c r="G30" s="57"/>
      <c r="H30" s="32">
        <f t="shared" si="7"/>
        <v>0</v>
      </c>
      <c r="I30" s="32">
        <f t="shared" si="8"/>
        <v>0</v>
      </c>
      <c r="J30" s="32">
        <f t="shared" si="9"/>
        <v>0</v>
      </c>
      <c r="K30" s="33">
        <f t="shared" si="10"/>
        <v>0</v>
      </c>
    </row>
    <row r="31" spans="1:11" s="5" customFormat="1">
      <c r="A31" s="59"/>
      <c r="B31" s="60" t="s">
        <v>694</v>
      </c>
      <c r="C31" s="25" t="s">
        <v>184</v>
      </c>
      <c r="D31" s="30">
        <v>1</v>
      </c>
      <c r="E31" s="31" t="s">
        <v>153</v>
      </c>
      <c r="F31" s="32" t="s">
        <v>16</v>
      </c>
      <c r="G31" s="57"/>
      <c r="H31" s="32">
        <f t="shared" si="7"/>
        <v>0</v>
      </c>
      <c r="I31" s="32" t="str">
        <f t="shared" si="8"/>
        <v>x,xx</v>
      </c>
      <c r="J31" s="32">
        <f t="shared" si="9"/>
        <v>0</v>
      </c>
      <c r="K31" s="33">
        <f t="shared" si="10"/>
        <v>0</v>
      </c>
    </row>
    <row r="32" spans="1:11" s="5" customFormat="1">
      <c r="A32" s="59"/>
      <c r="B32" s="60" t="s">
        <v>695</v>
      </c>
      <c r="C32" s="25" t="s">
        <v>185</v>
      </c>
      <c r="D32" s="30">
        <v>1</v>
      </c>
      <c r="E32" s="31" t="s">
        <v>153</v>
      </c>
      <c r="F32" s="32" t="s">
        <v>16</v>
      </c>
      <c r="G32" s="57"/>
      <c r="H32" s="32">
        <f t="shared" si="7"/>
        <v>0</v>
      </c>
      <c r="I32" s="32" t="str">
        <f t="shared" si="8"/>
        <v>x,xx</v>
      </c>
      <c r="J32" s="32">
        <f t="shared" si="9"/>
        <v>0</v>
      </c>
      <c r="K32" s="33">
        <f t="shared" si="10"/>
        <v>0</v>
      </c>
    </row>
    <row r="33" spans="1:11" s="5" customFormat="1" ht="38.25">
      <c r="A33" s="59"/>
      <c r="B33" s="60" t="s">
        <v>710</v>
      </c>
      <c r="C33" s="94" t="s">
        <v>711</v>
      </c>
      <c r="D33" s="30"/>
      <c r="E33" s="31"/>
      <c r="F33" s="32"/>
      <c r="G33" s="32"/>
      <c r="H33" s="32"/>
      <c r="I33" s="32"/>
      <c r="J33" s="32"/>
      <c r="K33" s="33"/>
    </row>
    <row r="34" spans="1:11" s="5" customFormat="1">
      <c r="A34" s="59"/>
      <c r="B34" s="60" t="s">
        <v>712</v>
      </c>
      <c r="C34" s="22" t="s">
        <v>714</v>
      </c>
      <c r="D34" s="23">
        <v>4</v>
      </c>
      <c r="E34" s="24" t="s">
        <v>11</v>
      </c>
      <c r="F34" s="32" t="s">
        <v>16</v>
      </c>
      <c r="G34" s="57"/>
      <c r="H34" s="32">
        <f t="shared" si="7"/>
        <v>0</v>
      </c>
      <c r="I34" s="32" t="str">
        <f t="shared" ref="I34:I35" si="11">IF(F34="x,xx","x,xx",ROUND(F34*(1+$K$4),2))</f>
        <v>x,xx</v>
      </c>
      <c r="J34" s="32">
        <f t="shared" ref="J34:J35" si="12">IF(G34="x,xx","x,xx",ROUND(G34*(1+$K$4),2))</f>
        <v>0</v>
      </c>
      <c r="K34" s="33">
        <f t="shared" si="10"/>
        <v>0</v>
      </c>
    </row>
    <row r="35" spans="1:11" s="5" customFormat="1">
      <c r="A35" s="59"/>
      <c r="B35" s="60" t="s">
        <v>713</v>
      </c>
      <c r="C35" s="22" t="s">
        <v>715</v>
      </c>
      <c r="D35" s="23">
        <v>1</v>
      </c>
      <c r="E35" s="24" t="s">
        <v>11</v>
      </c>
      <c r="F35" s="32" t="s">
        <v>16</v>
      </c>
      <c r="G35" s="57"/>
      <c r="H35" s="32">
        <f t="shared" si="7"/>
        <v>0</v>
      </c>
      <c r="I35" s="32" t="str">
        <f t="shared" si="11"/>
        <v>x,xx</v>
      </c>
      <c r="J35" s="32">
        <f t="shared" si="12"/>
        <v>0</v>
      </c>
      <c r="K35" s="33">
        <f t="shared" si="10"/>
        <v>0</v>
      </c>
    </row>
    <row r="36" spans="1:11">
      <c r="A36" s="59"/>
      <c r="B36" s="35">
        <v>3</v>
      </c>
      <c r="C36" s="110" t="s">
        <v>111</v>
      </c>
      <c r="D36" s="110"/>
      <c r="E36" s="110"/>
      <c r="F36" s="110"/>
      <c r="G36" s="110"/>
      <c r="H36" s="110"/>
      <c r="I36" s="110"/>
      <c r="J36" s="110"/>
      <c r="K36" s="111"/>
    </row>
    <row r="37" spans="1:11">
      <c r="A37" s="59"/>
      <c r="B37" s="29" t="s">
        <v>25</v>
      </c>
      <c r="C37" s="25" t="s">
        <v>582</v>
      </c>
      <c r="D37" s="30">
        <v>6</v>
      </c>
      <c r="E37" s="31" t="s">
        <v>583</v>
      </c>
      <c r="F37" s="57"/>
      <c r="G37" s="57"/>
      <c r="H37" s="32">
        <f>SUM(F37:G37)*D37</f>
        <v>0</v>
      </c>
      <c r="I37" s="32">
        <f t="shared" ref="I37:I40" si="13">IF(F37="x,xx","x,xx",ROUND(F37*(1+$K$4),2))</f>
        <v>0</v>
      </c>
      <c r="J37" s="32">
        <f t="shared" ref="J37:J40" si="14">IF(G37="x,xx","x,xx",ROUND(G37*(1+$K$4),2))</f>
        <v>0</v>
      </c>
      <c r="K37" s="33">
        <f>SUM(I37:J37)*D37</f>
        <v>0</v>
      </c>
    </row>
    <row r="38" spans="1:11" s="5" customFormat="1">
      <c r="A38" s="59"/>
      <c r="B38" s="29" t="s">
        <v>148</v>
      </c>
      <c r="C38" s="25" t="s">
        <v>567</v>
      </c>
      <c r="D38" s="30">
        <v>11</v>
      </c>
      <c r="E38" s="31" t="s">
        <v>18</v>
      </c>
      <c r="F38" s="57"/>
      <c r="G38" s="57"/>
      <c r="H38" s="32">
        <f>SUM(F38:G38)*D38</f>
        <v>0</v>
      </c>
      <c r="I38" s="32">
        <f t="shared" si="13"/>
        <v>0</v>
      </c>
      <c r="J38" s="32">
        <f t="shared" si="14"/>
        <v>0</v>
      </c>
      <c r="K38" s="33">
        <f>SUM(I38:J38)*D38</f>
        <v>0</v>
      </c>
    </row>
    <row r="39" spans="1:11" s="5" customFormat="1">
      <c r="A39" s="59"/>
      <c r="B39" s="29" t="s">
        <v>149</v>
      </c>
      <c r="C39" s="25" t="s">
        <v>568</v>
      </c>
      <c r="D39" s="30">
        <v>17</v>
      </c>
      <c r="E39" s="31" t="s">
        <v>18</v>
      </c>
      <c r="F39" s="57"/>
      <c r="G39" s="57"/>
      <c r="H39" s="32">
        <f>SUM(F39:G39)*D39</f>
        <v>0</v>
      </c>
      <c r="I39" s="32">
        <f t="shared" si="13"/>
        <v>0</v>
      </c>
      <c r="J39" s="32">
        <f t="shared" si="14"/>
        <v>0</v>
      </c>
      <c r="K39" s="33">
        <f>SUM(I39:J39)*D39</f>
        <v>0</v>
      </c>
    </row>
    <row r="40" spans="1:11" s="5" customFormat="1">
      <c r="A40" s="59"/>
      <c r="B40" s="29" t="s">
        <v>150</v>
      </c>
      <c r="C40" s="25" t="s">
        <v>178</v>
      </c>
      <c r="D40" s="30">
        <v>1</v>
      </c>
      <c r="E40" s="31" t="s">
        <v>59</v>
      </c>
      <c r="F40" s="57"/>
      <c r="G40" s="57"/>
      <c r="H40" s="32">
        <f>SUM(F40:G40)*D40</f>
        <v>0</v>
      </c>
      <c r="I40" s="32">
        <f t="shared" si="13"/>
        <v>0</v>
      </c>
      <c r="J40" s="32">
        <f t="shared" si="14"/>
        <v>0</v>
      </c>
      <c r="K40" s="33">
        <f>SUM(I40:J40)*D40</f>
        <v>0</v>
      </c>
    </row>
    <row r="41" spans="1:11">
      <c r="A41" s="59"/>
      <c r="B41" s="35">
        <v>4</v>
      </c>
      <c r="C41" s="110" t="s">
        <v>61</v>
      </c>
      <c r="D41" s="110"/>
      <c r="E41" s="110"/>
      <c r="F41" s="110"/>
      <c r="G41" s="110"/>
      <c r="H41" s="110"/>
      <c r="I41" s="110"/>
      <c r="J41" s="110"/>
      <c r="K41" s="111"/>
    </row>
    <row r="42" spans="1:11" s="5" customFormat="1">
      <c r="A42" s="59"/>
      <c r="B42" s="60" t="s">
        <v>28</v>
      </c>
      <c r="C42" s="25" t="s">
        <v>181</v>
      </c>
      <c r="D42" s="30"/>
      <c r="E42" s="31"/>
      <c r="F42" s="32"/>
      <c r="G42" s="32"/>
      <c r="H42" s="32"/>
      <c r="I42" s="32"/>
      <c r="J42" s="32"/>
      <c r="K42" s="33"/>
    </row>
    <row r="43" spans="1:11" s="5" customFormat="1" ht="27.75" customHeight="1">
      <c r="A43" s="59"/>
      <c r="B43" s="60" t="s">
        <v>179</v>
      </c>
      <c r="C43" s="94" t="s">
        <v>196</v>
      </c>
      <c r="D43" s="30">
        <v>2</v>
      </c>
      <c r="E43" s="31" t="s">
        <v>14</v>
      </c>
      <c r="F43" s="57"/>
      <c r="G43" s="57"/>
      <c r="H43" s="32">
        <f>SUM(F43:G43)*D43</f>
        <v>0</v>
      </c>
      <c r="I43" s="32">
        <f t="shared" ref="I43:I45" si="15">IF(F43="x,xx","x,xx",ROUND(F43*(1+$K$4),2))</f>
        <v>0</v>
      </c>
      <c r="J43" s="32">
        <f t="shared" ref="J43:J45" si="16">IF(G43="x,xx","x,xx",ROUND(G43*(1+$K$4),2))</f>
        <v>0</v>
      </c>
      <c r="K43" s="33">
        <f>SUM(I43:J43)*D43</f>
        <v>0</v>
      </c>
    </row>
    <row r="44" spans="1:11" s="5" customFormat="1" ht="25.5">
      <c r="A44" s="59"/>
      <c r="B44" s="60" t="s">
        <v>180</v>
      </c>
      <c r="C44" s="94" t="s">
        <v>651</v>
      </c>
      <c r="D44" s="30">
        <v>3</v>
      </c>
      <c r="E44" s="31" t="s">
        <v>14</v>
      </c>
      <c r="F44" s="57"/>
      <c r="G44" s="57"/>
      <c r="H44" s="32">
        <f>SUM(F44:G44)*D44</f>
        <v>0</v>
      </c>
      <c r="I44" s="32">
        <f t="shared" si="15"/>
        <v>0</v>
      </c>
      <c r="J44" s="32">
        <f t="shared" si="16"/>
        <v>0</v>
      </c>
      <c r="K44" s="33">
        <f>SUM(I44:J44)*D44</f>
        <v>0</v>
      </c>
    </row>
    <row r="45" spans="1:11" s="5" customFormat="1" ht="25.5">
      <c r="A45" s="59"/>
      <c r="B45" s="60" t="s">
        <v>207</v>
      </c>
      <c r="C45" s="94" t="s">
        <v>665</v>
      </c>
      <c r="D45" s="30">
        <v>38</v>
      </c>
      <c r="E45" s="31" t="s">
        <v>14</v>
      </c>
      <c r="F45" s="57"/>
      <c r="G45" s="57"/>
      <c r="H45" s="32">
        <f>SUM(F45:G45)*D45</f>
        <v>0</v>
      </c>
      <c r="I45" s="32">
        <f t="shared" si="15"/>
        <v>0</v>
      </c>
      <c r="J45" s="32">
        <f t="shared" si="16"/>
        <v>0</v>
      </c>
      <c r="K45" s="33">
        <f>SUM(I45:J45)*D45</f>
        <v>0</v>
      </c>
    </row>
    <row r="46" spans="1:11">
      <c r="A46" s="59"/>
      <c r="B46" s="35">
        <v>5</v>
      </c>
      <c r="C46" s="110" t="s">
        <v>74</v>
      </c>
      <c r="D46" s="110"/>
      <c r="E46" s="110"/>
      <c r="F46" s="110"/>
      <c r="G46" s="110"/>
      <c r="H46" s="110"/>
      <c r="I46" s="110"/>
      <c r="J46" s="110"/>
      <c r="K46" s="111"/>
    </row>
    <row r="47" spans="1:11" s="5" customFormat="1">
      <c r="A47" s="59"/>
      <c r="B47" s="60" t="s">
        <v>30</v>
      </c>
      <c r="C47" s="25" t="s">
        <v>181</v>
      </c>
      <c r="D47" s="30"/>
      <c r="E47" s="31"/>
      <c r="F47" s="32"/>
      <c r="G47" s="32"/>
      <c r="H47" s="32"/>
      <c r="I47" s="32"/>
      <c r="J47" s="32"/>
      <c r="K47" s="33"/>
    </row>
    <row r="48" spans="1:11" s="5" customFormat="1">
      <c r="A48" s="59"/>
      <c r="B48" s="60" t="s">
        <v>186</v>
      </c>
      <c r="C48" s="25" t="s">
        <v>188</v>
      </c>
      <c r="D48" s="30">
        <v>3</v>
      </c>
      <c r="E48" s="31" t="s">
        <v>14</v>
      </c>
      <c r="F48" s="57"/>
      <c r="G48" s="57"/>
      <c r="H48" s="32">
        <f>SUM(F48:G48)*D48</f>
        <v>0</v>
      </c>
      <c r="I48" s="32">
        <f t="shared" ref="I48:I51" si="17">IF(F48="x,xx","x,xx",ROUND(F48*(1+$K$4),2))</f>
        <v>0</v>
      </c>
      <c r="J48" s="32">
        <f t="shared" ref="J48:J51" si="18">IF(G48="x,xx","x,xx",ROUND(G48*(1+$K$4),2))</f>
        <v>0</v>
      </c>
      <c r="K48" s="33">
        <f>SUM(I48:J48)*D48</f>
        <v>0</v>
      </c>
    </row>
    <row r="49" spans="1:11" s="5" customFormat="1">
      <c r="A49" s="59"/>
      <c r="B49" s="60" t="s">
        <v>187</v>
      </c>
      <c r="C49" s="25" t="s">
        <v>112</v>
      </c>
      <c r="D49" s="30">
        <v>8</v>
      </c>
      <c r="E49" s="31" t="s">
        <v>14</v>
      </c>
      <c r="F49" s="57"/>
      <c r="G49" s="57"/>
      <c r="H49" s="32">
        <f>SUM(F49:G49)*D49</f>
        <v>0</v>
      </c>
      <c r="I49" s="32">
        <f t="shared" si="17"/>
        <v>0</v>
      </c>
      <c r="J49" s="32">
        <f t="shared" si="18"/>
        <v>0</v>
      </c>
      <c r="K49" s="33">
        <f>SUM(I49:J49)*D49</f>
        <v>0</v>
      </c>
    </row>
    <row r="50" spans="1:11" s="5" customFormat="1">
      <c r="A50" s="59"/>
      <c r="B50" s="60" t="s">
        <v>42</v>
      </c>
      <c r="C50" s="25" t="s">
        <v>652</v>
      </c>
      <c r="D50" s="30">
        <v>3</v>
      </c>
      <c r="E50" s="31" t="s">
        <v>14</v>
      </c>
      <c r="F50" s="57"/>
      <c r="G50" s="57"/>
      <c r="H50" s="32">
        <f>SUM(F50:G50)*D50</f>
        <v>0</v>
      </c>
      <c r="I50" s="32">
        <f t="shared" si="17"/>
        <v>0</v>
      </c>
      <c r="J50" s="32">
        <f t="shared" si="18"/>
        <v>0</v>
      </c>
      <c r="K50" s="33">
        <f>SUM(I50:J50)*D50</f>
        <v>0</v>
      </c>
    </row>
    <row r="51" spans="1:11" s="5" customFormat="1">
      <c r="A51" s="59"/>
      <c r="B51" s="60" t="s">
        <v>43</v>
      </c>
      <c r="C51" s="25" t="s">
        <v>120</v>
      </c>
      <c r="D51" s="30">
        <v>21</v>
      </c>
      <c r="E51" s="31" t="s">
        <v>14</v>
      </c>
      <c r="F51" s="57"/>
      <c r="G51" s="57"/>
      <c r="H51" s="32">
        <f>SUM(F51:G51)*D51</f>
        <v>0</v>
      </c>
      <c r="I51" s="32">
        <f t="shared" si="17"/>
        <v>0</v>
      </c>
      <c r="J51" s="32">
        <f t="shared" si="18"/>
        <v>0</v>
      </c>
      <c r="K51" s="33">
        <f>SUM(I51:J51)*D51</f>
        <v>0</v>
      </c>
    </row>
    <row r="52" spans="1:11">
      <c r="A52" s="59"/>
      <c r="B52" s="35">
        <v>6</v>
      </c>
      <c r="C52" s="110" t="s">
        <v>64</v>
      </c>
      <c r="D52" s="110"/>
      <c r="E52" s="110"/>
      <c r="F52" s="110"/>
      <c r="G52" s="110"/>
      <c r="H52" s="110"/>
      <c r="I52" s="110"/>
      <c r="J52" s="110"/>
      <c r="K52" s="111"/>
    </row>
    <row r="53" spans="1:11" s="5" customFormat="1" ht="25.5" customHeight="1">
      <c r="A53" s="63"/>
      <c r="B53" s="64" t="s">
        <v>31</v>
      </c>
      <c r="C53" s="94" t="s">
        <v>166</v>
      </c>
      <c r="D53" s="30">
        <v>31</v>
      </c>
      <c r="E53" s="65" t="s">
        <v>59</v>
      </c>
      <c r="F53" s="57"/>
      <c r="G53" s="57"/>
      <c r="H53" s="32">
        <f>SUM(F53:G53)*D53</f>
        <v>0</v>
      </c>
      <c r="I53" s="32">
        <f t="shared" ref="I53:I54" si="19">IF(F53="x,xx","x,xx",ROUND(F53*(1+$K$4),2))</f>
        <v>0</v>
      </c>
      <c r="J53" s="32">
        <f t="shared" ref="J53:J54" si="20">IF(G53="x,xx","x,xx",ROUND(G53*(1+$K$4),2))</f>
        <v>0</v>
      </c>
      <c r="K53" s="33">
        <f>SUM(I53:J53)*D53</f>
        <v>0</v>
      </c>
    </row>
    <row r="54" spans="1:11" s="5" customFormat="1" ht="25.5" customHeight="1">
      <c r="A54" s="63"/>
      <c r="B54" s="64" t="s">
        <v>32</v>
      </c>
      <c r="C54" s="94" t="s">
        <v>167</v>
      </c>
      <c r="D54" s="30">
        <v>43</v>
      </c>
      <c r="E54" s="65" t="s">
        <v>59</v>
      </c>
      <c r="F54" s="57"/>
      <c r="G54" s="57"/>
      <c r="H54" s="32">
        <f>SUM(F54:G54)*D54</f>
        <v>0</v>
      </c>
      <c r="I54" s="32">
        <f t="shared" si="19"/>
        <v>0</v>
      </c>
      <c r="J54" s="32">
        <f t="shared" si="20"/>
        <v>0</v>
      </c>
      <c r="K54" s="33">
        <f>SUM(I54:J54)*D54</f>
        <v>0</v>
      </c>
    </row>
    <row r="55" spans="1:11">
      <c r="A55" s="59"/>
      <c r="B55" s="35">
        <v>7</v>
      </c>
      <c r="C55" s="110" t="s">
        <v>63</v>
      </c>
      <c r="D55" s="110"/>
      <c r="E55" s="110"/>
      <c r="F55" s="110"/>
      <c r="G55" s="110"/>
      <c r="H55" s="110"/>
      <c r="I55" s="110"/>
      <c r="J55" s="110"/>
      <c r="K55" s="111"/>
    </row>
    <row r="56" spans="1:11" s="5" customFormat="1">
      <c r="A56" s="59"/>
      <c r="B56" s="29" t="s">
        <v>33</v>
      </c>
      <c r="C56" s="25" t="s">
        <v>584</v>
      </c>
      <c r="D56" s="30">
        <v>10</v>
      </c>
      <c r="E56" s="31" t="s">
        <v>14</v>
      </c>
      <c r="F56" s="57"/>
      <c r="G56" s="58"/>
      <c r="H56" s="32">
        <f>SUM(F56:G56)*D56</f>
        <v>0</v>
      </c>
      <c r="I56" s="32">
        <f t="shared" ref="I56:I59" si="21">IF(F56="x,xx","x,xx",ROUND(F56*(1+$K$4),2))</f>
        <v>0</v>
      </c>
      <c r="J56" s="32">
        <f t="shared" ref="J56:J59" si="22">IF(G56="x,xx","x,xx",ROUND(G56*(1+$K$4),2))</f>
        <v>0</v>
      </c>
      <c r="K56" s="33">
        <f>SUM(I56:J56)*D56</f>
        <v>0</v>
      </c>
    </row>
    <row r="57" spans="1:11" s="5" customFormat="1" ht="17.25" customHeight="1">
      <c r="A57" s="59"/>
      <c r="B57" s="29" t="s">
        <v>34</v>
      </c>
      <c r="C57" s="25" t="s">
        <v>585</v>
      </c>
      <c r="D57" s="30">
        <v>1</v>
      </c>
      <c r="E57" s="31" t="s">
        <v>59</v>
      </c>
      <c r="F57" s="58"/>
      <c r="G57" s="58"/>
      <c r="H57" s="32">
        <f>SUM(F57:G57)*D57</f>
        <v>0</v>
      </c>
      <c r="I57" s="32">
        <f t="shared" si="21"/>
        <v>0</v>
      </c>
      <c r="J57" s="32">
        <f t="shared" si="22"/>
        <v>0</v>
      </c>
      <c r="K57" s="33">
        <f>SUM(I57:J57)*D57</f>
        <v>0</v>
      </c>
    </row>
    <row r="58" spans="1:11" s="66" customFormat="1">
      <c r="A58" s="34"/>
      <c r="B58" s="29" t="s">
        <v>473</v>
      </c>
      <c r="C58" s="25" t="s">
        <v>169</v>
      </c>
      <c r="D58" s="30">
        <v>21</v>
      </c>
      <c r="E58" s="31" t="s">
        <v>14</v>
      </c>
      <c r="F58" s="57"/>
      <c r="G58" s="57"/>
      <c r="H58" s="32">
        <f>SUM(F58:G58)*D58</f>
        <v>0</v>
      </c>
      <c r="I58" s="32">
        <f t="shared" si="21"/>
        <v>0</v>
      </c>
      <c r="J58" s="32">
        <f t="shared" si="22"/>
        <v>0</v>
      </c>
      <c r="K58" s="33">
        <f>SUM(I58:J58)*D58</f>
        <v>0</v>
      </c>
    </row>
    <row r="59" spans="1:11" s="5" customFormat="1">
      <c r="A59" s="59"/>
      <c r="B59" s="29" t="s">
        <v>475</v>
      </c>
      <c r="C59" s="25" t="s">
        <v>155</v>
      </c>
      <c r="D59" s="30">
        <v>200</v>
      </c>
      <c r="E59" s="31" t="s">
        <v>14</v>
      </c>
      <c r="F59" s="57"/>
      <c r="G59" s="57"/>
      <c r="H59" s="32">
        <f>SUM(F59:G59)*D59</f>
        <v>0</v>
      </c>
      <c r="I59" s="32">
        <f t="shared" si="21"/>
        <v>0</v>
      </c>
      <c r="J59" s="32">
        <f t="shared" si="22"/>
        <v>0</v>
      </c>
      <c r="K59" s="33">
        <f>SUM(I59:J59)*D59</f>
        <v>0</v>
      </c>
    </row>
    <row r="60" spans="1:11">
      <c r="A60" s="59"/>
      <c r="B60" s="35">
        <v>8</v>
      </c>
      <c r="C60" s="110" t="s">
        <v>65</v>
      </c>
      <c r="D60" s="110"/>
      <c r="E60" s="110"/>
      <c r="F60" s="110"/>
      <c r="G60" s="110"/>
      <c r="H60" s="110"/>
      <c r="I60" s="110"/>
      <c r="J60" s="110"/>
      <c r="K60" s="111"/>
    </row>
    <row r="61" spans="1:11" s="5" customFormat="1" ht="25.5">
      <c r="A61" s="59"/>
      <c r="B61" s="60" t="s">
        <v>35</v>
      </c>
      <c r="C61" s="94" t="s">
        <v>158</v>
      </c>
      <c r="D61" s="30">
        <v>150</v>
      </c>
      <c r="E61" s="31" t="s">
        <v>14</v>
      </c>
      <c r="F61" s="57"/>
      <c r="G61" s="57"/>
      <c r="H61" s="32">
        <f t="shared" ref="H61:H67" si="23">SUM(F61:G61)*D61</f>
        <v>0</v>
      </c>
      <c r="I61" s="32">
        <f t="shared" ref="I61:I67" si="24">IF(F61="x,xx","x,xx",ROUND(F61*(1+$K$4),2))</f>
        <v>0</v>
      </c>
      <c r="J61" s="32">
        <f t="shared" ref="J61:J67" si="25">IF(G61="x,xx","x,xx",ROUND(G61*(1+$K$4),2))</f>
        <v>0</v>
      </c>
      <c r="K61" s="33">
        <f t="shared" ref="K61:K67" si="26">SUM(I61:J61)*D61</f>
        <v>0</v>
      </c>
    </row>
    <row r="62" spans="1:11" s="5" customFormat="1" ht="25.5">
      <c r="A62" s="59"/>
      <c r="B62" s="60" t="s">
        <v>151</v>
      </c>
      <c r="C62" s="94" t="s">
        <v>82</v>
      </c>
      <c r="D62" s="30">
        <v>320</v>
      </c>
      <c r="E62" s="31" t="s">
        <v>14</v>
      </c>
      <c r="F62" s="57"/>
      <c r="G62" s="57"/>
      <c r="H62" s="32">
        <f t="shared" si="23"/>
        <v>0</v>
      </c>
      <c r="I62" s="32">
        <f t="shared" si="24"/>
        <v>0</v>
      </c>
      <c r="J62" s="32">
        <f t="shared" si="25"/>
        <v>0</v>
      </c>
      <c r="K62" s="33">
        <f t="shared" si="26"/>
        <v>0</v>
      </c>
    </row>
    <row r="63" spans="1:11" s="5" customFormat="1" ht="25.5">
      <c r="A63" s="59"/>
      <c r="B63" s="60" t="s">
        <v>36</v>
      </c>
      <c r="C63" s="94" t="s">
        <v>156</v>
      </c>
      <c r="D63" s="30">
        <v>8</v>
      </c>
      <c r="E63" s="31" t="s">
        <v>14</v>
      </c>
      <c r="F63" s="57"/>
      <c r="G63" s="57"/>
      <c r="H63" s="32">
        <f t="shared" si="23"/>
        <v>0</v>
      </c>
      <c r="I63" s="32">
        <f t="shared" si="24"/>
        <v>0</v>
      </c>
      <c r="J63" s="32">
        <f t="shared" si="25"/>
        <v>0</v>
      </c>
      <c r="K63" s="33">
        <f t="shared" si="26"/>
        <v>0</v>
      </c>
    </row>
    <row r="64" spans="1:11" s="5" customFormat="1">
      <c r="A64" s="59"/>
      <c r="B64" s="60" t="s">
        <v>37</v>
      </c>
      <c r="C64" s="94" t="s">
        <v>114</v>
      </c>
      <c r="D64" s="30">
        <v>6</v>
      </c>
      <c r="E64" s="31" t="s">
        <v>14</v>
      </c>
      <c r="F64" s="57"/>
      <c r="G64" s="57"/>
      <c r="H64" s="32">
        <f t="shared" si="23"/>
        <v>0</v>
      </c>
      <c r="I64" s="32">
        <f t="shared" si="24"/>
        <v>0</v>
      </c>
      <c r="J64" s="32">
        <f t="shared" si="25"/>
        <v>0</v>
      </c>
      <c r="K64" s="33">
        <f t="shared" si="26"/>
        <v>0</v>
      </c>
    </row>
    <row r="65" spans="1:11" s="5" customFormat="1" ht="25.5">
      <c r="A65" s="59"/>
      <c r="B65" s="60" t="s">
        <v>38</v>
      </c>
      <c r="C65" s="94" t="s">
        <v>157</v>
      </c>
      <c r="D65" s="30">
        <v>21</v>
      </c>
      <c r="E65" s="31" t="s">
        <v>14</v>
      </c>
      <c r="F65" s="57"/>
      <c r="G65" s="57"/>
      <c r="H65" s="32">
        <f t="shared" si="23"/>
        <v>0</v>
      </c>
      <c r="I65" s="32">
        <f t="shared" si="24"/>
        <v>0</v>
      </c>
      <c r="J65" s="32">
        <f t="shared" si="25"/>
        <v>0</v>
      </c>
      <c r="K65" s="33">
        <f t="shared" si="26"/>
        <v>0</v>
      </c>
    </row>
    <row r="66" spans="1:11" s="5" customFormat="1" ht="25.5">
      <c r="A66" s="59"/>
      <c r="B66" s="60" t="s">
        <v>96</v>
      </c>
      <c r="C66" s="94" t="s">
        <v>653</v>
      </c>
      <c r="D66" s="30">
        <v>9</v>
      </c>
      <c r="E66" s="31" t="s">
        <v>14</v>
      </c>
      <c r="F66" s="57"/>
      <c r="G66" s="57"/>
      <c r="H66" s="32">
        <f t="shared" si="23"/>
        <v>0</v>
      </c>
      <c r="I66" s="32">
        <f t="shared" si="24"/>
        <v>0</v>
      </c>
      <c r="J66" s="32">
        <f t="shared" si="25"/>
        <v>0</v>
      </c>
      <c r="K66" s="33">
        <f t="shared" si="26"/>
        <v>0</v>
      </c>
    </row>
    <row r="67" spans="1:11" s="5" customFormat="1">
      <c r="A67" s="59"/>
      <c r="B67" s="60" t="s">
        <v>113</v>
      </c>
      <c r="C67" s="25" t="s">
        <v>168</v>
      </c>
      <c r="D67" s="30">
        <v>42</v>
      </c>
      <c r="E67" s="31" t="s">
        <v>14</v>
      </c>
      <c r="F67" s="57"/>
      <c r="G67" s="57"/>
      <c r="H67" s="32">
        <f t="shared" si="23"/>
        <v>0</v>
      </c>
      <c r="I67" s="32">
        <f t="shared" si="24"/>
        <v>0</v>
      </c>
      <c r="J67" s="32">
        <f t="shared" si="25"/>
        <v>0</v>
      </c>
      <c r="K67" s="33">
        <f t="shared" si="26"/>
        <v>0</v>
      </c>
    </row>
    <row r="68" spans="1:11">
      <c r="A68" s="59"/>
      <c r="B68" s="35">
        <v>9</v>
      </c>
      <c r="C68" s="110" t="s">
        <v>66</v>
      </c>
      <c r="D68" s="110"/>
      <c r="E68" s="110"/>
      <c r="F68" s="110"/>
      <c r="G68" s="110"/>
      <c r="H68" s="110"/>
      <c r="I68" s="110"/>
      <c r="J68" s="110"/>
      <c r="K68" s="111"/>
    </row>
    <row r="69" spans="1:11" s="5" customFormat="1" ht="25.5">
      <c r="A69" s="59"/>
      <c r="B69" s="60" t="s">
        <v>488</v>
      </c>
      <c r="C69" s="94" t="s">
        <v>98</v>
      </c>
      <c r="D69" s="30"/>
      <c r="E69" s="31"/>
      <c r="F69" s="32"/>
      <c r="G69" s="32"/>
      <c r="H69" s="32"/>
      <c r="I69" s="32"/>
      <c r="J69" s="32"/>
      <c r="K69" s="33"/>
    </row>
    <row r="70" spans="1:11" s="5" customFormat="1">
      <c r="A70" s="59"/>
      <c r="B70" s="60" t="s">
        <v>586</v>
      </c>
      <c r="C70" s="25" t="s">
        <v>128</v>
      </c>
      <c r="D70" s="30">
        <v>30</v>
      </c>
      <c r="E70" s="31" t="s">
        <v>14</v>
      </c>
      <c r="F70" s="57"/>
      <c r="G70" s="57"/>
      <c r="H70" s="32">
        <f t="shared" ref="H70:H75" si="27">SUM(F70:G70)*D70</f>
        <v>0</v>
      </c>
      <c r="I70" s="32">
        <f t="shared" ref="I70:I80" si="28">IF(F70="x,xx","x,xx",ROUND(F70*(1+$K$4),2))</f>
        <v>0</v>
      </c>
      <c r="J70" s="32">
        <f t="shared" ref="J70:J80" si="29">IF(G70="x,xx","x,xx",ROUND(G70*(1+$K$4),2))</f>
        <v>0</v>
      </c>
      <c r="K70" s="33">
        <f t="shared" ref="K70:K79" si="30">SUM(I70:J70)*D70</f>
        <v>0</v>
      </c>
    </row>
    <row r="71" spans="1:11" s="5" customFormat="1">
      <c r="A71" s="59"/>
      <c r="B71" s="60" t="s">
        <v>587</v>
      </c>
      <c r="C71" s="25" t="s">
        <v>122</v>
      </c>
      <c r="D71" s="30">
        <v>1</v>
      </c>
      <c r="E71" s="31" t="s">
        <v>59</v>
      </c>
      <c r="F71" s="57"/>
      <c r="G71" s="57"/>
      <c r="H71" s="32">
        <f>SUM(F71:G71)*D71</f>
        <v>0</v>
      </c>
      <c r="I71" s="32">
        <f t="shared" si="28"/>
        <v>0</v>
      </c>
      <c r="J71" s="32">
        <f t="shared" si="29"/>
        <v>0</v>
      </c>
      <c r="K71" s="33">
        <f t="shared" si="30"/>
        <v>0</v>
      </c>
    </row>
    <row r="72" spans="1:11" s="5" customFormat="1" ht="27" customHeight="1">
      <c r="A72" s="59"/>
      <c r="B72" s="60" t="s">
        <v>588</v>
      </c>
      <c r="C72" s="94" t="s">
        <v>667</v>
      </c>
      <c r="D72" s="30">
        <v>14</v>
      </c>
      <c r="E72" s="31" t="s">
        <v>14</v>
      </c>
      <c r="F72" s="57"/>
      <c r="G72" s="57"/>
      <c r="H72" s="32">
        <f t="shared" si="27"/>
        <v>0</v>
      </c>
      <c r="I72" s="32">
        <f t="shared" si="28"/>
        <v>0</v>
      </c>
      <c r="J72" s="32">
        <f t="shared" si="29"/>
        <v>0</v>
      </c>
      <c r="K72" s="33">
        <f t="shared" si="30"/>
        <v>0</v>
      </c>
    </row>
    <row r="73" spans="1:11" s="5" customFormat="1">
      <c r="A73" s="59"/>
      <c r="B73" s="60" t="s">
        <v>589</v>
      </c>
      <c r="C73" s="25" t="s">
        <v>121</v>
      </c>
      <c r="D73" s="30">
        <v>12</v>
      </c>
      <c r="E73" s="31" t="s">
        <v>14</v>
      </c>
      <c r="F73" s="57"/>
      <c r="G73" s="57"/>
      <c r="H73" s="32">
        <f t="shared" si="27"/>
        <v>0</v>
      </c>
      <c r="I73" s="32">
        <f t="shared" si="28"/>
        <v>0</v>
      </c>
      <c r="J73" s="32">
        <f t="shared" si="29"/>
        <v>0</v>
      </c>
      <c r="K73" s="33">
        <f t="shared" si="30"/>
        <v>0</v>
      </c>
    </row>
    <row r="74" spans="1:11" s="5" customFormat="1">
      <c r="A74" s="59"/>
      <c r="B74" s="60" t="s">
        <v>590</v>
      </c>
      <c r="C74" s="25" t="s">
        <v>123</v>
      </c>
      <c r="D74" s="30">
        <v>15</v>
      </c>
      <c r="E74" s="31" t="s">
        <v>14</v>
      </c>
      <c r="F74" s="57"/>
      <c r="G74" s="57"/>
      <c r="H74" s="32">
        <f>SUM(F74:G74)*D74</f>
        <v>0</v>
      </c>
      <c r="I74" s="32">
        <f t="shared" si="28"/>
        <v>0</v>
      </c>
      <c r="J74" s="32">
        <f t="shared" si="29"/>
        <v>0</v>
      </c>
      <c r="K74" s="33">
        <f t="shared" si="30"/>
        <v>0</v>
      </c>
    </row>
    <row r="75" spans="1:11" s="5" customFormat="1">
      <c r="A75" s="59"/>
      <c r="B75" s="60" t="s">
        <v>591</v>
      </c>
      <c r="C75" s="25" t="s">
        <v>92</v>
      </c>
      <c r="D75" s="30">
        <v>1</v>
      </c>
      <c r="E75" s="31" t="s">
        <v>59</v>
      </c>
      <c r="F75" s="57"/>
      <c r="G75" s="57"/>
      <c r="H75" s="32">
        <f t="shared" si="27"/>
        <v>0</v>
      </c>
      <c r="I75" s="32">
        <f t="shared" si="28"/>
        <v>0</v>
      </c>
      <c r="J75" s="32">
        <f t="shared" si="29"/>
        <v>0</v>
      </c>
      <c r="K75" s="33">
        <f t="shared" si="30"/>
        <v>0</v>
      </c>
    </row>
    <row r="76" spans="1:11" s="5" customFormat="1" ht="25.5" customHeight="1">
      <c r="A76" s="59"/>
      <c r="B76" s="60" t="s">
        <v>490</v>
      </c>
      <c r="C76" s="95" t="s">
        <v>160</v>
      </c>
      <c r="D76" s="30">
        <v>1</v>
      </c>
      <c r="E76" s="31" t="s">
        <v>59</v>
      </c>
      <c r="F76" s="57"/>
      <c r="G76" s="57"/>
      <c r="H76" s="32">
        <f>SUM(F76:G76)*D76</f>
        <v>0</v>
      </c>
      <c r="I76" s="32">
        <f t="shared" si="28"/>
        <v>0</v>
      </c>
      <c r="J76" s="32">
        <f t="shared" si="29"/>
        <v>0</v>
      </c>
      <c r="K76" s="33">
        <f t="shared" si="30"/>
        <v>0</v>
      </c>
    </row>
    <row r="77" spans="1:11" s="5" customFormat="1" ht="25.5" customHeight="1">
      <c r="A77" s="59"/>
      <c r="B77" s="60" t="s">
        <v>557</v>
      </c>
      <c r="C77" s="95" t="s">
        <v>159</v>
      </c>
      <c r="D77" s="30">
        <v>1</v>
      </c>
      <c r="E77" s="31" t="s">
        <v>59</v>
      </c>
      <c r="F77" s="57"/>
      <c r="G77" s="57"/>
      <c r="H77" s="32">
        <f>SUM(F77:G77)*D77</f>
        <v>0</v>
      </c>
      <c r="I77" s="32">
        <f t="shared" si="28"/>
        <v>0</v>
      </c>
      <c r="J77" s="32">
        <f t="shared" si="29"/>
        <v>0</v>
      </c>
      <c r="K77" s="33">
        <f t="shared" si="30"/>
        <v>0</v>
      </c>
    </row>
    <row r="78" spans="1:11" s="5" customFormat="1">
      <c r="A78" s="59"/>
      <c r="B78" s="60" t="s">
        <v>559</v>
      </c>
      <c r="C78" s="41" t="s">
        <v>572</v>
      </c>
      <c r="D78" s="30">
        <v>17</v>
      </c>
      <c r="E78" s="31" t="s">
        <v>14</v>
      </c>
      <c r="F78" s="57"/>
      <c r="G78" s="57"/>
      <c r="H78" s="32">
        <f>SUM(F78:G78)*D78</f>
        <v>0</v>
      </c>
      <c r="I78" s="32">
        <f t="shared" si="28"/>
        <v>0</v>
      </c>
      <c r="J78" s="32">
        <f t="shared" si="29"/>
        <v>0</v>
      </c>
      <c r="K78" s="33">
        <f t="shared" si="30"/>
        <v>0</v>
      </c>
    </row>
    <row r="79" spans="1:11" s="5" customFormat="1">
      <c r="A79" s="59"/>
      <c r="B79" s="60" t="s">
        <v>561</v>
      </c>
      <c r="C79" s="41" t="s">
        <v>195</v>
      </c>
      <c r="D79" s="30">
        <v>2</v>
      </c>
      <c r="E79" s="31" t="s">
        <v>59</v>
      </c>
      <c r="F79" s="57"/>
      <c r="G79" s="57"/>
      <c r="H79" s="32">
        <f>SUM(F79:G79)*D79</f>
        <v>0</v>
      </c>
      <c r="I79" s="32">
        <f t="shared" si="28"/>
        <v>0</v>
      </c>
      <c r="J79" s="32">
        <f t="shared" si="29"/>
        <v>0</v>
      </c>
      <c r="K79" s="33">
        <f t="shared" si="30"/>
        <v>0</v>
      </c>
    </row>
    <row r="80" spans="1:11" s="5" customFormat="1" ht="25.5" customHeight="1">
      <c r="A80" s="59"/>
      <c r="B80" s="60" t="s">
        <v>563</v>
      </c>
      <c r="C80" s="95" t="s">
        <v>668</v>
      </c>
      <c r="D80" s="30">
        <v>2</v>
      </c>
      <c r="E80" s="31" t="s">
        <v>59</v>
      </c>
      <c r="F80" s="57"/>
      <c r="G80" s="57"/>
      <c r="H80" s="32">
        <f>SUM(F80:G80)*D80</f>
        <v>0</v>
      </c>
      <c r="I80" s="32">
        <f t="shared" si="28"/>
        <v>0</v>
      </c>
      <c r="J80" s="32">
        <f t="shared" si="29"/>
        <v>0</v>
      </c>
      <c r="K80" s="33">
        <f>SUM(I80:J80)*D80</f>
        <v>0</v>
      </c>
    </row>
    <row r="81" spans="1:11" s="5" customFormat="1">
      <c r="A81" s="59"/>
      <c r="B81" s="60" t="s">
        <v>592</v>
      </c>
      <c r="C81" s="25" t="s">
        <v>181</v>
      </c>
      <c r="D81" s="30"/>
      <c r="E81" s="31"/>
      <c r="F81" s="32"/>
      <c r="G81" s="32"/>
      <c r="H81" s="32"/>
      <c r="I81" s="32"/>
      <c r="J81" s="32"/>
      <c r="K81" s="33"/>
    </row>
    <row r="82" spans="1:11" s="5" customFormat="1">
      <c r="A82" s="59"/>
      <c r="B82" s="60" t="s">
        <v>696</v>
      </c>
      <c r="C82" s="25" t="s">
        <v>663</v>
      </c>
      <c r="D82" s="30">
        <v>1</v>
      </c>
      <c r="E82" s="31" t="s">
        <v>14</v>
      </c>
      <c r="F82" s="57"/>
      <c r="G82" s="57"/>
      <c r="H82" s="32">
        <f>SUM(F82:G82)*D82</f>
        <v>0</v>
      </c>
      <c r="I82" s="32">
        <f t="shared" ref="I82" si="31">IF(F82="x,xx","x,xx",ROUND(F82*(1+$K$4),2))</f>
        <v>0</v>
      </c>
      <c r="J82" s="32">
        <f t="shared" ref="J82" si="32">IF(G82="x,xx","x,xx",ROUND(G82*(1+$K$4),2))</f>
        <v>0</v>
      </c>
      <c r="K82" s="33">
        <f>SUM(I82:J82)*D82</f>
        <v>0</v>
      </c>
    </row>
    <row r="83" spans="1:11">
      <c r="A83" s="59"/>
      <c r="B83" s="35">
        <v>10</v>
      </c>
      <c r="C83" s="110" t="s">
        <v>68</v>
      </c>
      <c r="D83" s="110"/>
      <c r="E83" s="110"/>
      <c r="F83" s="110"/>
      <c r="G83" s="110"/>
      <c r="H83" s="110"/>
      <c r="I83" s="110"/>
      <c r="J83" s="110"/>
      <c r="K83" s="111"/>
    </row>
    <row r="84" spans="1:11" s="5" customFormat="1">
      <c r="A84" s="59"/>
      <c r="B84" s="60" t="s">
        <v>136</v>
      </c>
      <c r="C84" s="25" t="s">
        <v>69</v>
      </c>
      <c r="D84" s="30"/>
      <c r="E84" s="31"/>
      <c r="F84" s="32"/>
      <c r="G84" s="32"/>
      <c r="H84" s="32"/>
      <c r="I84" s="32"/>
      <c r="J84" s="32"/>
      <c r="K84" s="33"/>
    </row>
    <row r="85" spans="1:11" s="5" customFormat="1">
      <c r="A85" s="59"/>
      <c r="B85" s="60" t="s">
        <v>137</v>
      </c>
      <c r="C85" s="25" t="s">
        <v>161</v>
      </c>
      <c r="D85" s="30">
        <v>3</v>
      </c>
      <c r="E85" s="31" t="s">
        <v>59</v>
      </c>
      <c r="F85" s="57"/>
      <c r="G85" s="57"/>
      <c r="H85" s="32">
        <f t="shared" ref="H85:H90" si="33">SUM(F85:G85)*D85</f>
        <v>0</v>
      </c>
      <c r="I85" s="32">
        <f t="shared" ref="I85:I90" si="34">IF(F85="x,xx","x,xx",ROUND(F85*(1+$K$4),2))</f>
        <v>0</v>
      </c>
      <c r="J85" s="32">
        <f t="shared" ref="J85:J90" si="35">IF(G85="x,xx","x,xx",ROUND(G85*(1+$K$4),2))</f>
        <v>0</v>
      </c>
      <c r="K85" s="33">
        <f t="shared" ref="K85:K90" si="36">SUM(I85:J85)*D85</f>
        <v>0</v>
      </c>
    </row>
    <row r="86" spans="1:11" s="5" customFormat="1">
      <c r="A86" s="59"/>
      <c r="B86" s="60" t="s">
        <v>138</v>
      </c>
      <c r="C86" s="25" t="s">
        <v>162</v>
      </c>
      <c r="D86" s="30">
        <v>1</v>
      </c>
      <c r="E86" s="31" t="s">
        <v>59</v>
      </c>
      <c r="F86" s="57"/>
      <c r="G86" s="57"/>
      <c r="H86" s="32">
        <f t="shared" si="33"/>
        <v>0</v>
      </c>
      <c r="I86" s="32">
        <f t="shared" si="34"/>
        <v>0</v>
      </c>
      <c r="J86" s="32">
        <f t="shared" si="35"/>
        <v>0</v>
      </c>
      <c r="K86" s="33">
        <f t="shared" si="36"/>
        <v>0</v>
      </c>
    </row>
    <row r="87" spans="1:11" s="5" customFormat="1">
      <c r="A87" s="59"/>
      <c r="B87" s="60" t="s">
        <v>139</v>
      </c>
      <c r="C87" s="25" t="s">
        <v>100</v>
      </c>
      <c r="D87" s="30">
        <v>1</v>
      </c>
      <c r="E87" s="31" t="s">
        <v>59</v>
      </c>
      <c r="F87" s="57"/>
      <c r="G87" s="57"/>
      <c r="H87" s="32">
        <f t="shared" si="33"/>
        <v>0</v>
      </c>
      <c r="I87" s="32">
        <f t="shared" si="34"/>
        <v>0</v>
      </c>
      <c r="J87" s="32">
        <f t="shared" si="35"/>
        <v>0</v>
      </c>
      <c r="K87" s="33">
        <f t="shared" si="36"/>
        <v>0</v>
      </c>
    </row>
    <row r="88" spans="1:11" s="5" customFormat="1">
      <c r="A88" s="59"/>
      <c r="B88" s="60" t="s">
        <v>140</v>
      </c>
      <c r="C88" s="25" t="s">
        <v>76</v>
      </c>
      <c r="D88" s="30">
        <v>1</v>
      </c>
      <c r="E88" s="31" t="s">
        <v>59</v>
      </c>
      <c r="F88" s="57"/>
      <c r="G88" s="57"/>
      <c r="H88" s="32">
        <f t="shared" si="33"/>
        <v>0</v>
      </c>
      <c r="I88" s="32">
        <f t="shared" si="34"/>
        <v>0</v>
      </c>
      <c r="J88" s="32">
        <f t="shared" si="35"/>
        <v>0</v>
      </c>
      <c r="K88" s="33">
        <f t="shared" si="36"/>
        <v>0</v>
      </c>
    </row>
    <row r="89" spans="1:11" s="5" customFormat="1">
      <c r="A89" s="59"/>
      <c r="B89" s="60" t="s">
        <v>141</v>
      </c>
      <c r="C89" s="25" t="s">
        <v>77</v>
      </c>
      <c r="D89" s="30">
        <v>2</v>
      </c>
      <c r="E89" s="31" t="s">
        <v>59</v>
      </c>
      <c r="F89" s="57"/>
      <c r="G89" s="57"/>
      <c r="H89" s="32">
        <f t="shared" si="33"/>
        <v>0</v>
      </c>
      <c r="I89" s="32">
        <f t="shared" si="34"/>
        <v>0</v>
      </c>
      <c r="J89" s="32">
        <f t="shared" si="35"/>
        <v>0</v>
      </c>
      <c r="K89" s="33">
        <f t="shared" si="36"/>
        <v>0</v>
      </c>
    </row>
    <row r="90" spans="1:11" s="5" customFormat="1">
      <c r="A90" s="59"/>
      <c r="B90" s="60" t="s">
        <v>142</v>
      </c>
      <c r="C90" s="25" t="s">
        <v>101</v>
      </c>
      <c r="D90" s="30">
        <v>1</v>
      </c>
      <c r="E90" s="31" t="s">
        <v>59</v>
      </c>
      <c r="F90" s="57"/>
      <c r="G90" s="57"/>
      <c r="H90" s="32">
        <f t="shared" si="33"/>
        <v>0</v>
      </c>
      <c r="I90" s="32">
        <f t="shared" si="34"/>
        <v>0</v>
      </c>
      <c r="J90" s="32">
        <f t="shared" si="35"/>
        <v>0</v>
      </c>
      <c r="K90" s="33">
        <f t="shared" si="36"/>
        <v>0</v>
      </c>
    </row>
    <row r="91" spans="1:11" s="5" customFormat="1">
      <c r="A91" s="59"/>
      <c r="B91" s="60" t="s">
        <v>143</v>
      </c>
      <c r="C91" s="25" t="s">
        <v>648</v>
      </c>
      <c r="D91" s="30"/>
      <c r="E91" s="31"/>
      <c r="F91" s="32"/>
      <c r="G91" s="32"/>
      <c r="H91" s="32"/>
      <c r="I91" s="32"/>
      <c r="J91" s="32"/>
      <c r="K91" s="33"/>
    </row>
    <row r="92" spans="1:11" s="5" customFormat="1">
      <c r="A92" s="59"/>
      <c r="B92" s="60" t="s">
        <v>593</v>
      </c>
      <c r="C92" s="25" t="s">
        <v>649</v>
      </c>
      <c r="D92" s="30">
        <v>1</v>
      </c>
      <c r="E92" s="31" t="s">
        <v>59</v>
      </c>
      <c r="F92" s="57"/>
      <c r="G92" s="57"/>
      <c r="H92" s="32">
        <f>SUM(F92:G92)*D92</f>
        <v>0</v>
      </c>
      <c r="I92" s="32">
        <f t="shared" ref="I92:I93" si="37">IF(F92="x,xx","x,xx",ROUND(F92*(1+$K$4),2))</f>
        <v>0</v>
      </c>
      <c r="J92" s="32">
        <f t="shared" ref="J92:J93" si="38">IF(G92="x,xx","x,xx",ROUND(G92*(1+$K$4),2))</f>
        <v>0</v>
      </c>
      <c r="K92" s="33">
        <f>SUM(I92:J92)*D92</f>
        <v>0</v>
      </c>
    </row>
    <row r="93" spans="1:11" s="5" customFormat="1">
      <c r="A93" s="59"/>
      <c r="B93" s="60" t="s">
        <v>594</v>
      </c>
      <c r="C93" s="25" t="s">
        <v>650</v>
      </c>
      <c r="D93" s="30">
        <v>1</v>
      </c>
      <c r="E93" s="31" t="s">
        <v>59</v>
      </c>
      <c r="F93" s="57"/>
      <c r="G93" s="57"/>
      <c r="H93" s="32">
        <f>SUM(F93:G93)*D93</f>
        <v>0</v>
      </c>
      <c r="I93" s="32">
        <f t="shared" si="37"/>
        <v>0</v>
      </c>
      <c r="J93" s="32">
        <f t="shared" si="38"/>
        <v>0</v>
      </c>
      <c r="K93" s="33">
        <f>SUM(I93:J93)*D93</f>
        <v>0</v>
      </c>
    </row>
    <row r="94" spans="1:11" s="5" customFormat="1">
      <c r="A94" s="59"/>
      <c r="B94" s="60" t="s">
        <v>189</v>
      </c>
      <c r="C94" s="25" t="s">
        <v>78</v>
      </c>
      <c r="D94" s="30"/>
      <c r="E94" s="31"/>
      <c r="F94" s="32"/>
      <c r="G94" s="32"/>
      <c r="H94" s="32"/>
      <c r="I94" s="32"/>
      <c r="J94" s="32"/>
      <c r="K94" s="33"/>
    </row>
    <row r="95" spans="1:11" s="5" customFormat="1">
      <c r="A95" s="59"/>
      <c r="B95" s="60" t="s">
        <v>595</v>
      </c>
      <c r="C95" s="25" t="s">
        <v>102</v>
      </c>
      <c r="D95" s="30">
        <v>1</v>
      </c>
      <c r="E95" s="31" t="s">
        <v>59</v>
      </c>
      <c r="F95" s="57"/>
      <c r="G95" s="57"/>
      <c r="H95" s="32">
        <f>SUM(F95:G95)*D95</f>
        <v>0</v>
      </c>
      <c r="I95" s="32">
        <f t="shared" ref="I95:I98" si="39">IF(F95="x,xx","x,xx",ROUND(F95*(1+$K$4),2))</f>
        <v>0</v>
      </c>
      <c r="J95" s="32">
        <f t="shared" ref="J95:J98" si="40">IF(G95="x,xx","x,xx",ROUND(G95*(1+$K$4),2))</f>
        <v>0</v>
      </c>
      <c r="K95" s="33">
        <f>SUM(I95:J95)*D95</f>
        <v>0</v>
      </c>
    </row>
    <row r="96" spans="1:11" s="5" customFormat="1">
      <c r="A96" s="59"/>
      <c r="B96" s="60" t="s">
        <v>596</v>
      </c>
      <c r="C96" s="25" t="s">
        <v>83</v>
      </c>
      <c r="D96" s="30">
        <v>1</v>
      </c>
      <c r="E96" s="31" t="s">
        <v>59</v>
      </c>
      <c r="F96" s="57"/>
      <c r="G96" s="57"/>
      <c r="H96" s="32">
        <f>SUM(F96:G96)*D96</f>
        <v>0</v>
      </c>
      <c r="I96" s="32">
        <f t="shared" si="39"/>
        <v>0</v>
      </c>
      <c r="J96" s="32">
        <f t="shared" si="40"/>
        <v>0</v>
      </c>
      <c r="K96" s="33">
        <f>SUM(I96:J96)*D96</f>
        <v>0</v>
      </c>
    </row>
    <row r="97" spans="1:11" s="5" customFormat="1">
      <c r="A97" s="59"/>
      <c r="B97" s="60" t="s">
        <v>597</v>
      </c>
      <c r="C97" s="25" t="s">
        <v>84</v>
      </c>
      <c r="D97" s="30">
        <v>1</v>
      </c>
      <c r="E97" s="31" t="s">
        <v>59</v>
      </c>
      <c r="F97" s="57"/>
      <c r="G97" s="57"/>
      <c r="H97" s="32">
        <f>SUM(F97:G97)*D97</f>
        <v>0</v>
      </c>
      <c r="I97" s="32">
        <f t="shared" si="39"/>
        <v>0</v>
      </c>
      <c r="J97" s="32">
        <f t="shared" si="40"/>
        <v>0</v>
      </c>
      <c r="K97" s="33">
        <f>SUM(I97:J97)*D97</f>
        <v>0</v>
      </c>
    </row>
    <row r="98" spans="1:11" s="5" customFormat="1">
      <c r="A98" s="59"/>
      <c r="B98" s="60" t="s">
        <v>598</v>
      </c>
      <c r="C98" s="25" t="s">
        <v>85</v>
      </c>
      <c r="D98" s="30">
        <v>2</v>
      </c>
      <c r="E98" s="31" t="s">
        <v>59</v>
      </c>
      <c r="F98" s="57"/>
      <c r="G98" s="57"/>
      <c r="H98" s="32">
        <f>SUM(F98:G98)*D98</f>
        <v>0</v>
      </c>
      <c r="I98" s="32">
        <f t="shared" si="39"/>
        <v>0</v>
      </c>
      <c r="J98" s="32">
        <f t="shared" si="40"/>
        <v>0</v>
      </c>
      <c r="K98" s="33">
        <f>SUM(I98:J98)*D98</f>
        <v>0</v>
      </c>
    </row>
    <row r="99" spans="1:11" s="5" customFormat="1">
      <c r="A99" s="59"/>
      <c r="B99" s="60" t="s">
        <v>144</v>
      </c>
      <c r="C99" s="25" t="s">
        <v>79</v>
      </c>
      <c r="D99" s="30"/>
      <c r="E99" s="31"/>
      <c r="F99" s="32"/>
      <c r="G99" s="32"/>
      <c r="H99" s="32"/>
      <c r="I99" s="32"/>
      <c r="J99" s="32"/>
      <c r="K99" s="33"/>
    </row>
    <row r="100" spans="1:11" s="5" customFormat="1">
      <c r="A100" s="59"/>
      <c r="B100" s="60" t="s">
        <v>599</v>
      </c>
      <c r="C100" s="25" t="s">
        <v>86</v>
      </c>
      <c r="D100" s="30">
        <v>2</v>
      </c>
      <c r="E100" s="31" t="s">
        <v>59</v>
      </c>
      <c r="F100" s="57"/>
      <c r="G100" s="57"/>
      <c r="H100" s="32">
        <f t="shared" ref="H100:H106" si="41">SUM(F100:G100)*D100</f>
        <v>0</v>
      </c>
      <c r="I100" s="32">
        <f t="shared" ref="I100:I106" si="42">IF(F100="x,xx","x,xx",ROUND(F100*(1+$K$4),2))</f>
        <v>0</v>
      </c>
      <c r="J100" s="32">
        <f t="shared" ref="J100:J106" si="43">IF(G100="x,xx","x,xx",ROUND(G100*(1+$K$4),2))</f>
        <v>0</v>
      </c>
      <c r="K100" s="33">
        <f t="shared" ref="K100:K106" si="44">SUM(I100:J100)*D100</f>
        <v>0</v>
      </c>
    </row>
    <row r="101" spans="1:11" s="5" customFormat="1">
      <c r="A101" s="59"/>
      <c r="B101" s="60" t="s">
        <v>600</v>
      </c>
      <c r="C101" s="25" t="s">
        <v>87</v>
      </c>
      <c r="D101" s="30">
        <v>1</v>
      </c>
      <c r="E101" s="31" t="s">
        <v>59</v>
      </c>
      <c r="F101" s="57"/>
      <c r="G101" s="57"/>
      <c r="H101" s="32">
        <f t="shared" si="41"/>
        <v>0</v>
      </c>
      <c r="I101" s="32">
        <f t="shared" si="42"/>
        <v>0</v>
      </c>
      <c r="J101" s="32">
        <f t="shared" si="43"/>
        <v>0</v>
      </c>
      <c r="K101" s="33">
        <f t="shared" si="44"/>
        <v>0</v>
      </c>
    </row>
    <row r="102" spans="1:11" s="5" customFormat="1">
      <c r="A102" s="59"/>
      <c r="B102" s="60" t="s">
        <v>601</v>
      </c>
      <c r="C102" s="25" t="s">
        <v>103</v>
      </c>
      <c r="D102" s="30">
        <v>1</v>
      </c>
      <c r="E102" s="31" t="s">
        <v>59</v>
      </c>
      <c r="F102" s="57"/>
      <c r="G102" s="57"/>
      <c r="H102" s="32">
        <f t="shared" si="41"/>
        <v>0</v>
      </c>
      <c r="I102" s="32">
        <f t="shared" si="42"/>
        <v>0</v>
      </c>
      <c r="J102" s="32">
        <f t="shared" si="43"/>
        <v>0</v>
      </c>
      <c r="K102" s="33">
        <f t="shared" si="44"/>
        <v>0</v>
      </c>
    </row>
    <row r="103" spans="1:11" s="5" customFormat="1">
      <c r="A103" s="59"/>
      <c r="B103" s="60" t="s">
        <v>602</v>
      </c>
      <c r="C103" s="25" t="s">
        <v>104</v>
      </c>
      <c r="D103" s="30">
        <v>1</v>
      </c>
      <c r="E103" s="31" t="s">
        <v>59</v>
      </c>
      <c r="F103" s="57"/>
      <c r="G103" s="57"/>
      <c r="H103" s="32">
        <f t="shared" si="41"/>
        <v>0</v>
      </c>
      <c r="I103" s="32">
        <f t="shared" si="42"/>
        <v>0</v>
      </c>
      <c r="J103" s="32">
        <f t="shared" si="43"/>
        <v>0</v>
      </c>
      <c r="K103" s="33">
        <f t="shared" si="44"/>
        <v>0</v>
      </c>
    </row>
    <row r="104" spans="1:11" s="5" customFormat="1">
      <c r="A104" s="59"/>
      <c r="B104" s="60" t="s">
        <v>603</v>
      </c>
      <c r="C104" s="25" t="s">
        <v>105</v>
      </c>
      <c r="D104" s="30">
        <v>1</v>
      </c>
      <c r="E104" s="31" t="s">
        <v>59</v>
      </c>
      <c r="F104" s="57"/>
      <c r="G104" s="57"/>
      <c r="H104" s="32">
        <f t="shared" si="41"/>
        <v>0</v>
      </c>
      <c r="I104" s="32">
        <f t="shared" si="42"/>
        <v>0</v>
      </c>
      <c r="J104" s="32">
        <f t="shared" si="43"/>
        <v>0</v>
      </c>
      <c r="K104" s="33">
        <f t="shared" si="44"/>
        <v>0</v>
      </c>
    </row>
    <row r="105" spans="1:11" s="5" customFormat="1">
      <c r="A105" s="59"/>
      <c r="B105" s="60" t="s">
        <v>604</v>
      </c>
      <c r="C105" s="25" t="s">
        <v>106</v>
      </c>
      <c r="D105" s="30">
        <v>1</v>
      </c>
      <c r="E105" s="31" t="s">
        <v>59</v>
      </c>
      <c r="F105" s="57"/>
      <c r="G105" s="57"/>
      <c r="H105" s="32">
        <f t="shared" si="41"/>
        <v>0</v>
      </c>
      <c r="I105" s="32">
        <f t="shared" si="42"/>
        <v>0</v>
      </c>
      <c r="J105" s="32">
        <f t="shared" si="43"/>
        <v>0</v>
      </c>
      <c r="K105" s="33">
        <f t="shared" si="44"/>
        <v>0</v>
      </c>
    </row>
    <row r="106" spans="1:11" s="5" customFormat="1">
      <c r="A106" s="59"/>
      <c r="B106" s="60" t="s">
        <v>655</v>
      </c>
      <c r="C106" s="25" t="s">
        <v>107</v>
      </c>
      <c r="D106" s="30">
        <v>1</v>
      </c>
      <c r="E106" s="31" t="s">
        <v>59</v>
      </c>
      <c r="F106" s="57"/>
      <c r="G106" s="57"/>
      <c r="H106" s="32">
        <f t="shared" si="41"/>
        <v>0</v>
      </c>
      <c r="I106" s="32">
        <f t="shared" si="42"/>
        <v>0</v>
      </c>
      <c r="J106" s="32">
        <f t="shared" si="43"/>
        <v>0</v>
      </c>
      <c r="K106" s="33">
        <f t="shared" si="44"/>
        <v>0</v>
      </c>
    </row>
    <row r="107" spans="1:11" s="5" customFormat="1">
      <c r="A107" s="59"/>
      <c r="B107" s="60" t="s">
        <v>145</v>
      </c>
      <c r="C107" s="25" t="s">
        <v>80</v>
      </c>
      <c r="D107" s="30"/>
      <c r="E107" s="31"/>
      <c r="F107" s="32"/>
      <c r="G107" s="32"/>
      <c r="H107" s="32"/>
      <c r="I107" s="32"/>
      <c r="J107" s="32"/>
      <c r="K107" s="33"/>
    </row>
    <row r="108" spans="1:11" s="5" customFormat="1">
      <c r="A108" s="59"/>
      <c r="B108" s="60" t="s">
        <v>605</v>
      </c>
      <c r="C108" s="25" t="s">
        <v>88</v>
      </c>
      <c r="D108" s="30">
        <v>1</v>
      </c>
      <c r="E108" s="31" t="s">
        <v>59</v>
      </c>
      <c r="F108" s="57"/>
      <c r="G108" s="57"/>
      <c r="H108" s="32">
        <f t="shared" ref="H108:H113" si="45">SUM(F108:G108)*D108</f>
        <v>0</v>
      </c>
      <c r="I108" s="32">
        <f t="shared" ref="I108:I113" si="46">IF(F108="x,xx","x,xx",ROUND(F108*(1+$K$4),2))</f>
        <v>0</v>
      </c>
      <c r="J108" s="32">
        <f t="shared" ref="J108:J113" si="47">IF(G108="x,xx","x,xx",ROUND(G108*(1+$K$4),2))</f>
        <v>0</v>
      </c>
      <c r="K108" s="33">
        <f t="shared" ref="K108:K113" si="48">SUM(I108:J108)*D108</f>
        <v>0</v>
      </c>
    </row>
    <row r="109" spans="1:11" s="5" customFormat="1">
      <c r="A109" s="59"/>
      <c r="B109" s="60" t="s">
        <v>606</v>
      </c>
      <c r="C109" s="25" t="s">
        <v>108</v>
      </c>
      <c r="D109" s="30">
        <v>1</v>
      </c>
      <c r="E109" s="31" t="s">
        <v>59</v>
      </c>
      <c r="F109" s="57"/>
      <c r="G109" s="57"/>
      <c r="H109" s="32">
        <f t="shared" si="45"/>
        <v>0</v>
      </c>
      <c r="I109" s="32">
        <f t="shared" si="46"/>
        <v>0</v>
      </c>
      <c r="J109" s="32">
        <f t="shared" si="47"/>
        <v>0</v>
      </c>
      <c r="K109" s="33">
        <f t="shared" si="48"/>
        <v>0</v>
      </c>
    </row>
    <row r="110" spans="1:11" s="5" customFormat="1">
      <c r="A110" s="59"/>
      <c r="B110" s="60" t="s">
        <v>607</v>
      </c>
      <c r="C110" s="25" t="s">
        <v>109</v>
      </c>
      <c r="D110" s="30">
        <v>1</v>
      </c>
      <c r="E110" s="31" t="s">
        <v>59</v>
      </c>
      <c r="F110" s="57"/>
      <c r="G110" s="57"/>
      <c r="H110" s="32">
        <f t="shared" si="45"/>
        <v>0</v>
      </c>
      <c r="I110" s="32">
        <f t="shared" si="46"/>
        <v>0</v>
      </c>
      <c r="J110" s="32">
        <f t="shared" si="47"/>
        <v>0</v>
      </c>
      <c r="K110" s="33">
        <f t="shared" si="48"/>
        <v>0</v>
      </c>
    </row>
    <row r="111" spans="1:11" s="5" customFormat="1">
      <c r="A111" s="59"/>
      <c r="B111" s="60" t="s">
        <v>656</v>
      </c>
      <c r="C111" s="25" t="s">
        <v>110</v>
      </c>
      <c r="D111" s="30">
        <v>1</v>
      </c>
      <c r="E111" s="31" t="s">
        <v>59</v>
      </c>
      <c r="F111" s="57"/>
      <c r="G111" s="57"/>
      <c r="H111" s="32">
        <f t="shared" si="45"/>
        <v>0</v>
      </c>
      <c r="I111" s="32">
        <f t="shared" si="46"/>
        <v>0</v>
      </c>
      <c r="J111" s="32">
        <f t="shared" si="47"/>
        <v>0</v>
      </c>
      <c r="K111" s="33">
        <f t="shared" si="48"/>
        <v>0</v>
      </c>
    </row>
    <row r="112" spans="1:11" s="5" customFormat="1">
      <c r="A112" s="59"/>
      <c r="B112" s="60" t="s">
        <v>657</v>
      </c>
      <c r="C112" s="25" t="s">
        <v>163</v>
      </c>
      <c r="D112" s="30">
        <v>1</v>
      </c>
      <c r="E112" s="31" t="s">
        <v>59</v>
      </c>
      <c r="F112" s="57"/>
      <c r="G112" s="57"/>
      <c r="H112" s="32">
        <f t="shared" si="45"/>
        <v>0</v>
      </c>
      <c r="I112" s="32">
        <f t="shared" si="46"/>
        <v>0</v>
      </c>
      <c r="J112" s="32">
        <f t="shared" si="47"/>
        <v>0</v>
      </c>
      <c r="K112" s="33">
        <f t="shared" si="48"/>
        <v>0</v>
      </c>
    </row>
    <row r="113" spans="1:11" s="5" customFormat="1">
      <c r="A113" s="59"/>
      <c r="B113" s="60" t="s">
        <v>658</v>
      </c>
      <c r="C113" s="25" t="s">
        <v>164</v>
      </c>
      <c r="D113" s="30">
        <v>1</v>
      </c>
      <c r="E113" s="31" t="s">
        <v>59</v>
      </c>
      <c r="F113" s="57"/>
      <c r="G113" s="57"/>
      <c r="H113" s="32">
        <f t="shared" si="45"/>
        <v>0</v>
      </c>
      <c r="I113" s="32">
        <f t="shared" si="46"/>
        <v>0</v>
      </c>
      <c r="J113" s="32">
        <f t="shared" si="47"/>
        <v>0</v>
      </c>
      <c r="K113" s="33">
        <f t="shared" si="48"/>
        <v>0</v>
      </c>
    </row>
    <row r="114" spans="1:11" s="5" customFormat="1">
      <c r="A114" s="59"/>
      <c r="B114" s="60" t="s">
        <v>146</v>
      </c>
      <c r="C114" s="25" t="s">
        <v>75</v>
      </c>
      <c r="D114" s="30"/>
      <c r="E114" s="31"/>
      <c r="F114" s="32"/>
      <c r="G114" s="32"/>
      <c r="H114" s="32"/>
      <c r="I114" s="32"/>
      <c r="J114" s="32"/>
      <c r="K114" s="33"/>
    </row>
    <row r="115" spans="1:11" s="5" customFormat="1">
      <c r="A115" s="59"/>
      <c r="B115" s="60" t="s">
        <v>608</v>
      </c>
      <c r="C115" s="25" t="s">
        <v>89</v>
      </c>
      <c r="D115" s="30">
        <v>4</v>
      </c>
      <c r="E115" s="31" t="s">
        <v>59</v>
      </c>
      <c r="F115" s="57"/>
      <c r="G115" s="57"/>
      <c r="H115" s="32">
        <f t="shared" ref="H115:H122" si="49">SUM(F115:G115)*D115</f>
        <v>0</v>
      </c>
      <c r="I115" s="32">
        <f t="shared" ref="I115:I117" si="50">IF(F115="x,xx","x,xx",ROUND(F115*(1+$K$4),2))</f>
        <v>0</v>
      </c>
      <c r="J115" s="32">
        <f t="shared" ref="J115:J117" si="51">IF(G115="x,xx","x,xx",ROUND(G115*(1+$K$4),2))</f>
        <v>0</v>
      </c>
      <c r="K115" s="33">
        <f t="shared" ref="K115:K122" si="52">SUM(I115:J115)*D115</f>
        <v>0</v>
      </c>
    </row>
    <row r="116" spans="1:11" s="5" customFormat="1">
      <c r="A116" s="59"/>
      <c r="B116" s="60" t="s">
        <v>609</v>
      </c>
      <c r="C116" s="25" t="s">
        <v>569</v>
      </c>
      <c r="D116" s="30">
        <v>4</v>
      </c>
      <c r="E116" s="31" t="s">
        <v>59</v>
      </c>
      <c r="F116" s="57"/>
      <c r="G116" s="57"/>
      <c r="H116" s="32">
        <f t="shared" si="49"/>
        <v>0</v>
      </c>
      <c r="I116" s="32">
        <f t="shared" si="50"/>
        <v>0</v>
      </c>
      <c r="J116" s="32">
        <f t="shared" si="51"/>
        <v>0</v>
      </c>
      <c r="K116" s="33">
        <f t="shared" si="52"/>
        <v>0</v>
      </c>
    </row>
    <row r="117" spans="1:11" s="5" customFormat="1">
      <c r="A117" s="59"/>
      <c r="B117" s="60" t="s">
        <v>659</v>
      </c>
      <c r="C117" s="25" t="s">
        <v>90</v>
      </c>
      <c r="D117" s="30">
        <v>12</v>
      </c>
      <c r="E117" s="31" t="s">
        <v>59</v>
      </c>
      <c r="F117" s="57"/>
      <c r="G117" s="57"/>
      <c r="H117" s="32">
        <f t="shared" si="49"/>
        <v>0</v>
      </c>
      <c r="I117" s="32">
        <f t="shared" si="50"/>
        <v>0</v>
      </c>
      <c r="J117" s="32">
        <f t="shared" si="51"/>
        <v>0</v>
      </c>
      <c r="K117" s="33">
        <f t="shared" si="52"/>
        <v>0</v>
      </c>
    </row>
    <row r="118" spans="1:11" s="5" customFormat="1" ht="16.5" customHeight="1">
      <c r="A118" s="59"/>
      <c r="B118" s="60" t="s">
        <v>194</v>
      </c>
      <c r="C118" s="25" t="s">
        <v>132</v>
      </c>
      <c r="D118" s="30"/>
      <c r="E118" s="31"/>
      <c r="F118" s="32"/>
      <c r="G118" s="32"/>
      <c r="H118" s="32"/>
      <c r="I118" s="32"/>
      <c r="J118" s="32"/>
      <c r="K118" s="33"/>
    </row>
    <row r="119" spans="1:11" s="5" customFormat="1">
      <c r="A119" s="59"/>
      <c r="B119" s="60" t="s">
        <v>660</v>
      </c>
      <c r="C119" s="25" t="s">
        <v>133</v>
      </c>
      <c r="D119" s="30">
        <v>1</v>
      </c>
      <c r="E119" s="31" t="s">
        <v>59</v>
      </c>
      <c r="F119" s="57"/>
      <c r="G119" s="57"/>
      <c r="H119" s="32">
        <f>SUM(F119:G119)*D119</f>
        <v>0</v>
      </c>
      <c r="I119" s="32">
        <f t="shared" ref="I119:I122" si="53">IF(F119="x,xx","x,xx",ROUND(F119*(1+$K$4),2))</f>
        <v>0</v>
      </c>
      <c r="J119" s="32">
        <f t="shared" ref="J119:J122" si="54">IF(G119="x,xx","x,xx",ROUND(G119*(1+$K$4),2))</f>
        <v>0</v>
      </c>
      <c r="K119" s="33">
        <f>SUM(I119:J119)*D119</f>
        <v>0</v>
      </c>
    </row>
    <row r="120" spans="1:11" s="5" customFormat="1">
      <c r="A120" s="59"/>
      <c r="B120" s="60" t="s">
        <v>661</v>
      </c>
      <c r="C120" s="25" t="s">
        <v>134</v>
      </c>
      <c r="D120" s="30">
        <v>1</v>
      </c>
      <c r="E120" s="31" t="s">
        <v>59</v>
      </c>
      <c r="F120" s="57"/>
      <c r="G120" s="57"/>
      <c r="H120" s="32">
        <f>SUM(F120:G120)*D120</f>
        <v>0</v>
      </c>
      <c r="I120" s="32">
        <f t="shared" si="53"/>
        <v>0</v>
      </c>
      <c r="J120" s="32">
        <f t="shared" si="54"/>
        <v>0</v>
      </c>
      <c r="K120" s="33">
        <f>SUM(I120:J120)*D120</f>
        <v>0</v>
      </c>
    </row>
    <row r="121" spans="1:11" s="5" customFormat="1">
      <c r="A121" s="59"/>
      <c r="B121" s="60" t="s">
        <v>571</v>
      </c>
      <c r="C121" s="25" t="s">
        <v>135</v>
      </c>
      <c r="D121" s="30">
        <v>4</v>
      </c>
      <c r="E121" s="31" t="s">
        <v>59</v>
      </c>
      <c r="F121" s="57"/>
      <c r="G121" s="57"/>
      <c r="H121" s="32">
        <f>SUM(F121:G121)*D121</f>
        <v>0</v>
      </c>
      <c r="I121" s="32">
        <f t="shared" si="53"/>
        <v>0</v>
      </c>
      <c r="J121" s="32">
        <f t="shared" si="54"/>
        <v>0</v>
      </c>
      <c r="K121" s="33">
        <f>SUM(I121:J121)*D121</f>
        <v>0</v>
      </c>
    </row>
    <row r="122" spans="1:11" s="5" customFormat="1" ht="25.5">
      <c r="A122" s="59"/>
      <c r="B122" s="60" t="s">
        <v>662</v>
      </c>
      <c r="C122" s="25" t="s">
        <v>165</v>
      </c>
      <c r="D122" s="30">
        <v>1</v>
      </c>
      <c r="E122" s="31" t="s">
        <v>59</v>
      </c>
      <c r="F122" s="57"/>
      <c r="G122" s="57"/>
      <c r="H122" s="32">
        <f t="shared" si="49"/>
        <v>0</v>
      </c>
      <c r="I122" s="32">
        <f t="shared" si="53"/>
        <v>0</v>
      </c>
      <c r="J122" s="32">
        <f t="shared" si="54"/>
        <v>0</v>
      </c>
      <c r="K122" s="33">
        <f t="shared" si="52"/>
        <v>0</v>
      </c>
    </row>
    <row r="123" spans="1:11">
      <c r="A123" s="59"/>
      <c r="B123" s="35">
        <v>11</v>
      </c>
      <c r="C123" s="110" t="s">
        <v>116</v>
      </c>
      <c r="D123" s="110"/>
      <c r="E123" s="110"/>
      <c r="F123" s="110"/>
      <c r="G123" s="110"/>
      <c r="H123" s="110"/>
      <c r="I123" s="110"/>
      <c r="J123" s="110"/>
      <c r="K123" s="111"/>
    </row>
    <row r="124" spans="1:11" s="5" customFormat="1" ht="25.5">
      <c r="A124" s="59"/>
      <c r="B124" s="60" t="s">
        <v>44</v>
      </c>
      <c r="C124" s="95" t="s">
        <v>664</v>
      </c>
      <c r="D124" s="67">
        <v>23</v>
      </c>
      <c r="E124" s="68" t="s">
        <v>14</v>
      </c>
      <c r="F124" s="57"/>
      <c r="G124" s="57"/>
      <c r="H124" s="32">
        <f>SUM(F124:G124)*D124</f>
        <v>0</v>
      </c>
      <c r="I124" s="32">
        <f t="shared" ref="I124:I126" si="55">IF(F124="x,xx","x,xx",ROUND(F124*(1+$K$4),2))</f>
        <v>0</v>
      </c>
      <c r="J124" s="32">
        <f t="shared" ref="J124:J126" si="56">IF(G124="x,xx","x,xx",ROUND(G124*(1+$K$4),2))</f>
        <v>0</v>
      </c>
      <c r="K124" s="33">
        <f>SUM(I124:J124)*D124</f>
        <v>0</v>
      </c>
    </row>
    <row r="125" spans="1:11" s="5" customFormat="1" ht="25.5">
      <c r="A125" s="59"/>
      <c r="B125" s="60" t="s">
        <v>81</v>
      </c>
      <c r="C125" s="95" t="s">
        <v>131</v>
      </c>
      <c r="D125" s="67">
        <v>1</v>
      </c>
      <c r="E125" s="68" t="s">
        <v>11</v>
      </c>
      <c r="F125" s="57"/>
      <c r="G125" s="57"/>
      <c r="H125" s="32">
        <f>SUM(F125:G125)*D125</f>
        <v>0</v>
      </c>
      <c r="I125" s="32">
        <f t="shared" si="55"/>
        <v>0</v>
      </c>
      <c r="J125" s="32">
        <f t="shared" si="56"/>
        <v>0</v>
      </c>
      <c r="K125" s="33">
        <f>SUM(I125:J125)*D125</f>
        <v>0</v>
      </c>
    </row>
    <row r="126" spans="1:11" s="5" customFormat="1">
      <c r="A126" s="59"/>
      <c r="B126" s="60" t="s">
        <v>73</v>
      </c>
      <c r="C126" s="95" t="s">
        <v>117</v>
      </c>
      <c r="D126" s="67">
        <v>1</v>
      </c>
      <c r="E126" s="68" t="s">
        <v>11</v>
      </c>
      <c r="F126" s="57"/>
      <c r="G126" s="57"/>
      <c r="H126" s="32">
        <f>SUM(F126:G126)*D126</f>
        <v>0</v>
      </c>
      <c r="I126" s="32">
        <f t="shared" si="55"/>
        <v>0</v>
      </c>
      <c r="J126" s="32">
        <f t="shared" si="56"/>
        <v>0</v>
      </c>
      <c r="K126" s="33">
        <f>SUM(I126:J126)*D126</f>
        <v>0</v>
      </c>
    </row>
    <row r="127" spans="1:11">
      <c r="A127" s="59"/>
      <c r="B127" s="35">
        <v>12</v>
      </c>
      <c r="C127" s="110" t="s">
        <v>19</v>
      </c>
      <c r="D127" s="110"/>
      <c r="E127" s="110"/>
      <c r="F127" s="110"/>
      <c r="G127" s="110"/>
      <c r="H127" s="110"/>
      <c r="I127" s="110"/>
      <c r="J127" s="110"/>
      <c r="K127" s="111"/>
    </row>
    <row r="128" spans="1:11" s="5" customFormat="1">
      <c r="A128" s="63"/>
      <c r="B128" s="60" t="s">
        <v>697</v>
      </c>
      <c r="C128" s="42" t="s">
        <v>666</v>
      </c>
      <c r="D128" s="69">
        <v>1</v>
      </c>
      <c r="E128" s="31" t="s">
        <v>59</v>
      </c>
      <c r="F128" s="58"/>
      <c r="G128" s="70"/>
      <c r="H128" s="32">
        <f>SUM(F128:G128)*D128</f>
        <v>0</v>
      </c>
      <c r="I128" s="32">
        <f t="shared" ref="I128:I130" si="57">IF(F128="x,xx","x,xx",ROUND(F128*(1+$K$4),2))</f>
        <v>0</v>
      </c>
      <c r="J128" s="32">
        <f t="shared" ref="J128:J130" si="58">IF(G128="x,xx","x,xx",ROUND(G128*(1+$K$4),2))</f>
        <v>0</v>
      </c>
      <c r="K128" s="33">
        <f>SUM(I128:J128)*D128</f>
        <v>0</v>
      </c>
    </row>
    <row r="129" spans="1:11" s="5" customFormat="1" ht="18" customHeight="1">
      <c r="A129" s="63"/>
      <c r="B129" s="60" t="s">
        <v>118</v>
      </c>
      <c r="C129" s="42" t="s">
        <v>191</v>
      </c>
      <c r="D129" s="69">
        <v>1</v>
      </c>
      <c r="E129" s="31" t="s">
        <v>59</v>
      </c>
      <c r="F129" s="58"/>
      <c r="G129" s="70"/>
      <c r="H129" s="32">
        <f>SUM(F129:G129)*D129</f>
        <v>0</v>
      </c>
      <c r="I129" s="32">
        <f t="shared" si="57"/>
        <v>0</v>
      </c>
      <c r="J129" s="32">
        <f t="shared" si="58"/>
        <v>0</v>
      </c>
      <c r="K129" s="33">
        <f>SUM(I129:J129)*D129</f>
        <v>0</v>
      </c>
    </row>
    <row r="130" spans="1:11" s="5" customFormat="1">
      <c r="A130" s="63"/>
      <c r="B130" s="60" t="s">
        <v>119</v>
      </c>
      <c r="C130" s="42" t="s">
        <v>192</v>
      </c>
      <c r="D130" s="69">
        <v>1</v>
      </c>
      <c r="E130" s="31" t="s">
        <v>59</v>
      </c>
      <c r="F130" s="58"/>
      <c r="G130" s="70"/>
      <c r="H130" s="32">
        <f>SUM(F130:G130)*D130</f>
        <v>0</v>
      </c>
      <c r="I130" s="32">
        <f t="shared" si="57"/>
        <v>0</v>
      </c>
      <c r="J130" s="32">
        <f t="shared" si="58"/>
        <v>0</v>
      </c>
      <c r="K130" s="33">
        <f>SUM(I130:J130)*D130</f>
        <v>0</v>
      </c>
    </row>
    <row r="131" spans="1:11">
      <c r="A131" s="59"/>
      <c r="B131" s="35">
        <v>13</v>
      </c>
      <c r="C131" s="110" t="s">
        <v>70</v>
      </c>
      <c r="D131" s="110"/>
      <c r="E131" s="110"/>
      <c r="F131" s="110"/>
      <c r="G131" s="110"/>
      <c r="H131" s="110"/>
      <c r="I131" s="110"/>
      <c r="J131" s="110"/>
      <c r="K131" s="111"/>
    </row>
    <row r="132" spans="1:11" s="5" customFormat="1">
      <c r="A132" s="59"/>
      <c r="B132" s="60" t="s">
        <v>40</v>
      </c>
      <c r="C132" s="25" t="s">
        <v>71</v>
      </c>
      <c r="D132" s="30">
        <v>1</v>
      </c>
      <c r="E132" s="31" t="s">
        <v>59</v>
      </c>
      <c r="F132" s="57"/>
      <c r="G132" s="57"/>
      <c r="H132" s="32">
        <f>SUM(F132:G132)*D132</f>
        <v>0</v>
      </c>
      <c r="I132" s="32">
        <f t="shared" ref="I132:I135" si="59">IF(F132="x,xx","x,xx",ROUND(F132*(1+$K$4),2))</f>
        <v>0</v>
      </c>
      <c r="J132" s="32">
        <f t="shared" ref="J132:J135" si="60">IF(G132="x,xx","x,xx",ROUND(G132*(1+$K$4),2))</f>
        <v>0</v>
      </c>
      <c r="K132" s="33">
        <f>SUM(I132:J132)*D132</f>
        <v>0</v>
      </c>
    </row>
    <row r="133" spans="1:11" s="5" customFormat="1" ht="25.5">
      <c r="A133" s="59"/>
      <c r="B133" s="60" t="s">
        <v>41</v>
      </c>
      <c r="C133" s="94" t="s">
        <v>173</v>
      </c>
      <c r="D133" s="30">
        <v>1</v>
      </c>
      <c r="E133" s="31" t="s">
        <v>59</v>
      </c>
      <c r="F133" s="57"/>
      <c r="G133" s="57"/>
      <c r="H133" s="32">
        <f>SUM(F133:G133)*D133</f>
        <v>0</v>
      </c>
      <c r="I133" s="32">
        <f t="shared" si="59"/>
        <v>0</v>
      </c>
      <c r="J133" s="32">
        <f t="shared" si="60"/>
        <v>0</v>
      </c>
      <c r="K133" s="33">
        <f>SUM(I133:J133)*D133</f>
        <v>0</v>
      </c>
    </row>
    <row r="134" spans="1:11" s="5" customFormat="1" ht="16.5" customHeight="1">
      <c r="A134" s="59"/>
      <c r="B134" s="60" t="s">
        <v>115</v>
      </c>
      <c r="C134" s="25" t="s">
        <v>172</v>
      </c>
      <c r="D134" s="30">
        <v>1</v>
      </c>
      <c r="E134" s="31" t="s">
        <v>59</v>
      </c>
      <c r="F134" s="57"/>
      <c r="G134" s="57"/>
      <c r="H134" s="32">
        <f>SUM(F134:G134)*D134</f>
        <v>0</v>
      </c>
      <c r="I134" s="32">
        <f t="shared" si="59"/>
        <v>0</v>
      </c>
      <c r="J134" s="32">
        <f t="shared" si="60"/>
        <v>0</v>
      </c>
      <c r="K134" s="33">
        <f>SUM(I134:J134)*D134</f>
        <v>0</v>
      </c>
    </row>
    <row r="135" spans="1:11" s="5" customFormat="1" ht="16.5" customHeight="1">
      <c r="A135" s="59"/>
      <c r="B135" s="60" t="s">
        <v>190</v>
      </c>
      <c r="C135" s="25" t="s">
        <v>197</v>
      </c>
      <c r="D135" s="30">
        <v>1</v>
      </c>
      <c r="E135" s="31" t="s">
        <v>59</v>
      </c>
      <c r="F135" s="57"/>
      <c r="G135" s="57"/>
      <c r="H135" s="32">
        <f>SUM(F135:G135)*D135</f>
        <v>0</v>
      </c>
      <c r="I135" s="32">
        <f t="shared" si="59"/>
        <v>0</v>
      </c>
      <c r="J135" s="32">
        <f t="shared" si="60"/>
        <v>0</v>
      </c>
      <c r="K135" s="33">
        <f>SUM(I135:J135)*D135</f>
        <v>0</v>
      </c>
    </row>
    <row r="136" spans="1:11" s="5" customFormat="1" ht="16.5" customHeight="1">
      <c r="A136" s="59"/>
      <c r="B136" s="60" t="s">
        <v>610</v>
      </c>
      <c r="C136" s="25" t="s">
        <v>170</v>
      </c>
      <c r="D136" s="30"/>
      <c r="E136" s="31"/>
      <c r="F136" s="32"/>
      <c r="G136" s="32"/>
      <c r="H136" s="32"/>
      <c r="I136" s="32"/>
      <c r="J136" s="32"/>
      <c r="K136" s="33"/>
    </row>
    <row r="137" spans="1:11" s="5" customFormat="1">
      <c r="A137" s="59"/>
      <c r="B137" s="60" t="s">
        <v>611</v>
      </c>
      <c r="C137" s="25" t="s">
        <v>174</v>
      </c>
      <c r="D137" s="30">
        <v>3</v>
      </c>
      <c r="E137" s="31" t="s">
        <v>59</v>
      </c>
      <c r="F137" s="57"/>
      <c r="G137" s="57"/>
      <c r="H137" s="32">
        <f t="shared" ref="H137:H149" si="61">SUM(F137:G137)*D137</f>
        <v>0</v>
      </c>
      <c r="I137" s="32">
        <f t="shared" ref="I137:I150" si="62">IF(F137="x,xx","x,xx",ROUND(F137*(1+$K$4),2))</f>
        <v>0</v>
      </c>
      <c r="J137" s="32">
        <f t="shared" ref="J137:J150" si="63">IF(G137="x,xx","x,xx",ROUND(G137*(1+$K$4),2))</f>
        <v>0</v>
      </c>
      <c r="K137" s="33">
        <f t="shared" ref="K137:K150" si="64">SUM(I137:J137)*D137</f>
        <v>0</v>
      </c>
    </row>
    <row r="138" spans="1:11" s="5" customFormat="1">
      <c r="A138" s="59"/>
      <c r="B138" s="60" t="s">
        <v>612</v>
      </c>
      <c r="C138" s="25" t="s">
        <v>175</v>
      </c>
      <c r="D138" s="30">
        <v>1</v>
      </c>
      <c r="E138" s="31" t="s">
        <v>59</v>
      </c>
      <c r="F138" s="57"/>
      <c r="G138" s="57"/>
      <c r="H138" s="32">
        <f t="shared" si="61"/>
        <v>0</v>
      </c>
      <c r="I138" s="32">
        <f t="shared" si="62"/>
        <v>0</v>
      </c>
      <c r="J138" s="32">
        <f t="shared" si="63"/>
        <v>0</v>
      </c>
      <c r="K138" s="33">
        <f t="shared" si="64"/>
        <v>0</v>
      </c>
    </row>
    <row r="139" spans="1:11" s="5" customFormat="1">
      <c r="A139" s="59"/>
      <c r="B139" s="60" t="s">
        <v>613</v>
      </c>
      <c r="C139" s="25" t="s">
        <v>176</v>
      </c>
      <c r="D139" s="30">
        <v>2</v>
      </c>
      <c r="E139" s="31" t="s">
        <v>59</v>
      </c>
      <c r="F139" s="57"/>
      <c r="G139" s="57"/>
      <c r="H139" s="32">
        <f t="shared" si="61"/>
        <v>0</v>
      </c>
      <c r="I139" s="32">
        <f t="shared" si="62"/>
        <v>0</v>
      </c>
      <c r="J139" s="32">
        <f t="shared" si="63"/>
        <v>0</v>
      </c>
      <c r="K139" s="33">
        <f t="shared" si="64"/>
        <v>0</v>
      </c>
    </row>
    <row r="140" spans="1:11" s="5" customFormat="1" ht="25.5">
      <c r="A140" s="59"/>
      <c r="B140" s="60" t="s">
        <v>614</v>
      </c>
      <c r="C140" s="94" t="s">
        <v>171</v>
      </c>
      <c r="D140" s="30">
        <v>1</v>
      </c>
      <c r="E140" s="31" t="s">
        <v>59</v>
      </c>
      <c r="F140" s="57"/>
      <c r="G140" s="57"/>
      <c r="H140" s="32">
        <f t="shared" si="61"/>
        <v>0</v>
      </c>
      <c r="I140" s="32">
        <f t="shared" si="62"/>
        <v>0</v>
      </c>
      <c r="J140" s="32">
        <f t="shared" si="63"/>
        <v>0</v>
      </c>
      <c r="K140" s="33">
        <f t="shared" si="64"/>
        <v>0</v>
      </c>
    </row>
    <row r="141" spans="1:11" s="5" customFormat="1" ht="25.5" customHeight="1">
      <c r="A141" s="59"/>
      <c r="B141" s="60" t="s">
        <v>615</v>
      </c>
      <c r="C141" s="94" t="s">
        <v>177</v>
      </c>
      <c r="D141" s="30">
        <v>2</v>
      </c>
      <c r="E141" s="31" t="s">
        <v>59</v>
      </c>
      <c r="F141" s="57"/>
      <c r="G141" s="57"/>
      <c r="H141" s="32">
        <f t="shared" si="61"/>
        <v>0</v>
      </c>
      <c r="I141" s="32">
        <f t="shared" si="62"/>
        <v>0</v>
      </c>
      <c r="J141" s="32">
        <f t="shared" si="63"/>
        <v>0</v>
      </c>
      <c r="K141" s="33">
        <f t="shared" si="64"/>
        <v>0</v>
      </c>
    </row>
    <row r="142" spans="1:11" s="5" customFormat="1" ht="17.25" customHeight="1">
      <c r="A142" s="59"/>
      <c r="B142" s="60" t="s">
        <v>616</v>
      </c>
      <c r="C142" s="94" t="s">
        <v>130</v>
      </c>
      <c r="D142" s="30">
        <v>1</v>
      </c>
      <c r="E142" s="31" t="s">
        <v>59</v>
      </c>
      <c r="F142" s="57"/>
      <c r="G142" s="57"/>
      <c r="H142" s="32">
        <f t="shared" si="61"/>
        <v>0</v>
      </c>
      <c r="I142" s="32">
        <f t="shared" si="62"/>
        <v>0</v>
      </c>
      <c r="J142" s="32">
        <f t="shared" si="63"/>
        <v>0</v>
      </c>
      <c r="K142" s="33">
        <f t="shared" si="64"/>
        <v>0</v>
      </c>
    </row>
    <row r="143" spans="1:11" s="5" customFormat="1">
      <c r="A143" s="59"/>
      <c r="B143" s="60" t="s">
        <v>617</v>
      </c>
      <c r="C143" s="25" t="s">
        <v>129</v>
      </c>
      <c r="D143" s="30">
        <v>1</v>
      </c>
      <c r="E143" s="31" t="s">
        <v>59</v>
      </c>
      <c r="F143" s="57"/>
      <c r="G143" s="57"/>
      <c r="H143" s="32">
        <f t="shared" si="61"/>
        <v>0</v>
      </c>
      <c r="I143" s="32">
        <f t="shared" si="62"/>
        <v>0</v>
      </c>
      <c r="J143" s="32">
        <f t="shared" si="63"/>
        <v>0</v>
      </c>
      <c r="K143" s="33">
        <f t="shared" si="64"/>
        <v>0</v>
      </c>
    </row>
    <row r="144" spans="1:11" s="5" customFormat="1" ht="16.5" customHeight="1">
      <c r="A144" s="59"/>
      <c r="B144" s="60" t="s">
        <v>618</v>
      </c>
      <c r="C144" s="25" t="s">
        <v>124</v>
      </c>
      <c r="D144" s="30">
        <v>1</v>
      </c>
      <c r="E144" s="31" t="s">
        <v>59</v>
      </c>
      <c r="F144" s="57"/>
      <c r="G144" s="57"/>
      <c r="H144" s="32">
        <f t="shared" si="61"/>
        <v>0</v>
      </c>
      <c r="I144" s="32">
        <f t="shared" si="62"/>
        <v>0</v>
      </c>
      <c r="J144" s="32">
        <f t="shared" si="63"/>
        <v>0</v>
      </c>
      <c r="K144" s="33">
        <f t="shared" si="64"/>
        <v>0</v>
      </c>
    </row>
    <row r="145" spans="1:11" s="5" customFormat="1">
      <c r="A145" s="59"/>
      <c r="B145" s="60" t="s">
        <v>619</v>
      </c>
      <c r="C145" s="25" t="s">
        <v>127</v>
      </c>
      <c r="D145" s="30">
        <v>1</v>
      </c>
      <c r="E145" s="31" t="s">
        <v>59</v>
      </c>
      <c r="F145" s="57"/>
      <c r="G145" s="57"/>
      <c r="H145" s="32">
        <f t="shared" si="61"/>
        <v>0</v>
      </c>
      <c r="I145" s="32">
        <f t="shared" si="62"/>
        <v>0</v>
      </c>
      <c r="J145" s="32">
        <f t="shared" si="63"/>
        <v>0</v>
      </c>
      <c r="K145" s="33">
        <f t="shared" si="64"/>
        <v>0</v>
      </c>
    </row>
    <row r="146" spans="1:11" s="5" customFormat="1">
      <c r="A146" s="59"/>
      <c r="B146" s="60" t="s">
        <v>620</v>
      </c>
      <c r="C146" s="25" t="s">
        <v>125</v>
      </c>
      <c r="D146" s="30">
        <v>1</v>
      </c>
      <c r="E146" s="31" t="s">
        <v>59</v>
      </c>
      <c r="F146" s="57"/>
      <c r="G146" s="57"/>
      <c r="H146" s="32">
        <f t="shared" si="61"/>
        <v>0</v>
      </c>
      <c r="I146" s="32">
        <f t="shared" si="62"/>
        <v>0</v>
      </c>
      <c r="J146" s="32">
        <f t="shared" si="63"/>
        <v>0</v>
      </c>
      <c r="K146" s="33">
        <f t="shared" si="64"/>
        <v>0</v>
      </c>
    </row>
    <row r="147" spans="1:11" s="5" customFormat="1">
      <c r="A147" s="59"/>
      <c r="B147" s="60" t="s">
        <v>621</v>
      </c>
      <c r="C147" s="25" t="s">
        <v>126</v>
      </c>
      <c r="D147" s="30">
        <v>1</v>
      </c>
      <c r="E147" s="31" t="s">
        <v>59</v>
      </c>
      <c r="F147" s="57"/>
      <c r="G147" s="57"/>
      <c r="H147" s="32">
        <f t="shared" si="61"/>
        <v>0</v>
      </c>
      <c r="I147" s="32">
        <f t="shared" si="62"/>
        <v>0</v>
      </c>
      <c r="J147" s="32">
        <f t="shared" si="63"/>
        <v>0</v>
      </c>
      <c r="K147" s="33">
        <f t="shared" si="64"/>
        <v>0</v>
      </c>
    </row>
    <row r="148" spans="1:11" s="5" customFormat="1" ht="17.25" customHeight="1">
      <c r="A148" s="59"/>
      <c r="B148" s="60" t="s">
        <v>622</v>
      </c>
      <c r="C148" s="25" t="s">
        <v>673</v>
      </c>
      <c r="D148" s="30">
        <v>3</v>
      </c>
      <c r="E148" s="31" t="s">
        <v>14</v>
      </c>
      <c r="F148" s="57"/>
      <c r="G148" s="57"/>
      <c r="H148" s="32">
        <f t="shared" si="61"/>
        <v>0</v>
      </c>
      <c r="I148" s="32">
        <f t="shared" si="62"/>
        <v>0</v>
      </c>
      <c r="J148" s="32">
        <f t="shared" si="63"/>
        <v>0</v>
      </c>
      <c r="K148" s="33">
        <f t="shared" si="64"/>
        <v>0</v>
      </c>
    </row>
    <row r="149" spans="1:11" s="5" customFormat="1">
      <c r="A149" s="59"/>
      <c r="B149" s="60" t="s">
        <v>623</v>
      </c>
      <c r="C149" s="25" t="s">
        <v>570</v>
      </c>
      <c r="D149" s="30">
        <v>2</v>
      </c>
      <c r="E149" s="31" t="s">
        <v>18</v>
      </c>
      <c r="F149" s="57"/>
      <c r="G149" s="57"/>
      <c r="H149" s="32">
        <f t="shared" si="61"/>
        <v>0</v>
      </c>
      <c r="I149" s="32">
        <f t="shared" si="62"/>
        <v>0</v>
      </c>
      <c r="J149" s="32">
        <f t="shared" si="63"/>
        <v>0</v>
      </c>
      <c r="K149" s="33">
        <f t="shared" si="64"/>
        <v>0</v>
      </c>
    </row>
    <row r="150" spans="1:11" s="5" customFormat="1" ht="16.5" customHeight="1">
      <c r="A150" s="59"/>
      <c r="B150" s="60" t="s">
        <v>624</v>
      </c>
      <c r="C150" s="25" t="s">
        <v>200</v>
      </c>
      <c r="D150" s="30">
        <v>1</v>
      </c>
      <c r="E150" s="31" t="s">
        <v>153</v>
      </c>
      <c r="F150" s="57"/>
      <c r="G150" s="57"/>
      <c r="H150" s="32">
        <f>SUM(F150:G150)*D150</f>
        <v>0</v>
      </c>
      <c r="I150" s="32">
        <f t="shared" si="62"/>
        <v>0</v>
      </c>
      <c r="J150" s="32">
        <f t="shared" si="63"/>
        <v>0</v>
      </c>
      <c r="K150" s="33">
        <f t="shared" si="64"/>
        <v>0</v>
      </c>
    </row>
    <row r="151" spans="1:11" s="5" customFormat="1">
      <c r="A151" s="59"/>
      <c r="B151" s="60" t="s">
        <v>625</v>
      </c>
      <c r="C151" s="25" t="s">
        <v>198</v>
      </c>
      <c r="D151" s="30"/>
      <c r="E151" s="31"/>
      <c r="F151" s="32"/>
      <c r="G151" s="32"/>
      <c r="H151" s="32"/>
      <c r="I151" s="32"/>
      <c r="J151" s="32"/>
      <c r="K151" s="33"/>
    </row>
    <row r="152" spans="1:11" s="5" customFormat="1">
      <c r="A152" s="59"/>
      <c r="B152" s="60" t="s">
        <v>669</v>
      </c>
      <c r="C152" s="25" t="s">
        <v>671</v>
      </c>
      <c r="D152" s="30">
        <v>8</v>
      </c>
      <c r="E152" s="31" t="s">
        <v>59</v>
      </c>
      <c r="F152" s="57"/>
      <c r="G152" s="32" t="s">
        <v>16</v>
      </c>
      <c r="H152" s="32">
        <f>SUM(F152:G152)*D152</f>
        <v>0</v>
      </c>
      <c r="I152" s="32">
        <f t="shared" ref="I152:I154" si="65">IF(F152="x,xx","x,xx",ROUND(F152*(1+$K$4),2))</f>
        <v>0</v>
      </c>
      <c r="J152" s="32" t="str">
        <f t="shared" ref="J152:J154" si="66">IF(G152="x,xx","x,xx",ROUND(G152*(1+$K$4),2))</f>
        <v>x,xx</v>
      </c>
      <c r="K152" s="33">
        <f>SUM(I152:J152)*D152</f>
        <v>0</v>
      </c>
    </row>
    <row r="153" spans="1:11" s="5" customFormat="1">
      <c r="A153" s="59"/>
      <c r="B153" s="60" t="s">
        <v>670</v>
      </c>
      <c r="C153" s="25" t="s">
        <v>672</v>
      </c>
      <c r="D153" s="30">
        <v>5</v>
      </c>
      <c r="E153" s="31" t="s">
        <v>59</v>
      </c>
      <c r="F153" s="57"/>
      <c r="G153" s="32" t="s">
        <v>16</v>
      </c>
      <c r="H153" s="32">
        <f>SUM(F153:G153)*D153</f>
        <v>0</v>
      </c>
      <c r="I153" s="32">
        <f t="shared" si="65"/>
        <v>0</v>
      </c>
      <c r="J153" s="32" t="str">
        <f t="shared" si="66"/>
        <v>x,xx</v>
      </c>
      <c r="K153" s="33">
        <f>SUM(I153:J153)*D153</f>
        <v>0</v>
      </c>
    </row>
    <row r="154" spans="1:11" s="5" customFormat="1">
      <c r="A154" s="59"/>
      <c r="B154" s="60" t="s">
        <v>626</v>
      </c>
      <c r="C154" s="25" t="s">
        <v>72</v>
      </c>
      <c r="D154" s="30">
        <v>280</v>
      </c>
      <c r="E154" s="31" t="s">
        <v>14</v>
      </c>
      <c r="F154" s="57"/>
      <c r="G154" s="57"/>
      <c r="H154" s="32">
        <f>SUM(F154:G154)*D154</f>
        <v>0</v>
      </c>
      <c r="I154" s="32">
        <f t="shared" si="65"/>
        <v>0</v>
      </c>
      <c r="J154" s="32">
        <f t="shared" si="66"/>
        <v>0</v>
      </c>
      <c r="K154" s="33">
        <f>SUM(I154:J154)*D154</f>
        <v>0</v>
      </c>
    </row>
    <row r="155" spans="1:11">
      <c r="A155" s="26"/>
      <c r="B155" s="29"/>
      <c r="C155" s="43" t="s">
        <v>67</v>
      </c>
      <c r="D155" s="30"/>
      <c r="E155" s="31"/>
      <c r="F155" s="44">
        <f>SUMPRODUCT(D18:D154,F18:F154)</f>
        <v>0</v>
      </c>
      <c r="G155" s="44">
        <f>SUMPRODUCT(D18:D154,G18:G154)</f>
        <v>0</v>
      </c>
      <c r="H155" s="44">
        <f>SUM(F155:G155)</f>
        <v>0</v>
      </c>
      <c r="I155" s="44">
        <f>SUMPRODUCT(D18:D154,I18:I154)</f>
        <v>0</v>
      </c>
      <c r="J155" s="44">
        <f>SUMPRODUCT(D18:D154,J18:J154)</f>
        <v>0</v>
      </c>
      <c r="K155" s="45">
        <f>SUM(K18:K154)</f>
        <v>0</v>
      </c>
    </row>
    <row r="156" spans="1:11">
      <c r="A156" s="59"/>
      <c r="B156" s="35" t="s">
        <v>45</v>
      </c>
      <c r="C156" s="110" t="s">
        <v>23</v>
      </c>
      <c r="D156" s="110"/>
      <c r="E156" s="110"/>
      <c r="F156" s="110"/>
      <c r="G156" s="110"/>
      <c r="H156" s="110"/>
      <c r="I156" s="110"/>
      <c r="J156" s="110"/>
      <c r="K156" s="111"/>
    </row>
    <row r="157" spans="1:11">
      <c r="A157" s="59"/>
      <c r="B157" s="35">
        <v>1</v>
      </c>
      <c r="C157" s="110" t="s">
        <v>201</v>
      </c>
      <c r="D157" s="110"/>
      <c r="E157" s="110"/>
      <c r="F157" s="110"/>
      <c r="G157" s="110"/>
      <c r="H157" s="110"/>
      <c r="I157" s="110"/>
      <c r="J157" s="110"/>
      <c r="K157" s="111"/>
    </row>
    <row r="158" spans="1:11" ht="38.25">
      <c r="A158" s="59"/>
      <c r="B158" s="29" t="s">
        <v>0</v>
      </c>
      <c r="C158" s="94" t="s">
        <v>202</v>
      </c>
      <c r="D158" s="30">
        <v>1</v>
      </c>
      <c r="E158" s="46" t="s">
        <v>59</v>
      </c>
      <c r="F158" s="57"/>
      <c r="G158" s="57"/>
      <c r="H158" s="32">
        <f>SUM(F158:G158)*D158</f>
        <v>0</v>
      </c>
      <c r="I158" s="32">
        <f t="shared" ref="I158" si="67">IF(F158="x,xx","x,xx",ROUND(F158*(1+$K$4),2))</f>
        <v>0</v>
      </c>
      <c r="J158" s="32">
        <f t="shared" ref="J158" si="68">IF(G158="x,xx","x,xx",ROUND(G158*(1+$K$4),2))</f>
        <v>0</v>
      </c>
      <c r="K158" s="33">
        <f>SUM(I158:J158)*D158</f>
        <v>0</v>
      </c>
    </row>
    <row r="159" spans="1:11">
      <c r="A159" s="59"/>
      <c r="B159" s="35">
        <v>2</v>
      </c>
      <c r="C159" s="110" t="s">
        <v>203</v>
      </c>
      <c r="D159" s="110"/>
      <c r="E159" s="110"/>
      <c r="F159" s="110"/>
      <c r="G159" s="110"/>
      <c r="H159" s="110"/>
      <c r="I159" s="110"/>
      <c r="J159" s="110"/>
      <c r="K159" s="111"/>
    </row>
    <row r="160" spans="1:11" ht="54.75" customHeight="1">
      <c r="A160" s="71"/>
      <c r="B160" s="12" t="s">
        <v>13</v>
      </c>
      <c r="C160" s="96" t="s">
        <v>627</v>
      </c>
      <c r="D160" s="30">
        <v>18</v>
      </c>
      <c r="E160" s="72" t="s">
        <v>14</v>
      </c>
      <c r="F160" s="57"/>
      <c r="G160" s="57"/>
      <c r="H160" s="73">
        <f>SUM(F160:G160)*D160</f>
        <v>0</v>
      </c>
      <c r="I160" s="32">
        <f t="shared" ref="I160" si="69">IF(F160="x,xx","x,xx",ROUND(F160*(1+$K$4),2))</f>
        <v>0</v>
      </c>
      <c r="J160" s="32">
        <f t="shared" ref="J160" si="70">IF(G160="x,xx","x,xx",ROUND(G160*(1+$K$4),2))</f>
        <v>0</v>
      </c>
      <c r="K160" s="74">
        <f>SUM(I160:J160)*D160</f>
        <v>0</v>
      </c>
    </row>
    <row r="161" spans="1:11">
      <c r="A161" s="59"/>
      <c r="B161" s="35">
        <v>3</v>
      </c>
      <c r="C161" s="110" t="s">
        <v>91</v>
      </c>
      <c r="D161" s="110"/>
      <c r="E161" s="110"/>
      <c r="F161" s="110"/>
      <c r="G161" s="110"/>
      <c r="H161" s="110"/>
      <c r="I161" s="110"/>
      <c r="J161" s="110"/>
      <c r="K161" s="111"/>
    </row>
    <row r="162" spans="1:11" ht="40.5" customHeight="1">
      <c r="A162" s="59"/>
      <c r="B162" s="25" t="s">
        <v>25</v>
      </c>
      <c r="C162" s="94" t="s">
        <v>574</v>
      </c>
      <c r="D162" s="30">
        <v>1</v>
      </c>
      <c r="E162" s="46" t="s">
        <v>59</v>
      </c>
      <c r="F162" s="57"/>
      <c r="G162" s="57"/>
      <c r="H162" s="32">
        <f t="shared" ref="H162:H168" si="71">SUM(F162:G162)*D162</f>
        <v>0</v>
      </c>
      <c r="I162" s="32">
        <f t="shared" ref="I162:I168" si="72">IF(F162="x,xx","x,xx",ROUND(F162*(1+$K$4),2))</f>
        <v>0</v>
      </c>
      <c r="J162" s="32">
        <f t="shared" ref="J162:J168" si="73">IF(G162="x,xx","x,xx",ROUND(G162*(1+$K$4),2))</f>
        <v>0</v>
      </c>
      <c r="K162" s="33">
        <f t="shared" ref="K162:K168" si="74">SUM(I162:J162)*D162</f>
        <v>0</v>
      </c>
    </row>
    <row r="163" spans="1:11" ht="51">
      <c r="A163" s="59"/>
      <c r="B163" s="25" t="s">
        <v>148</v>
      </c>
      <c r="C163" s="94" t="s">
        <v>575</v>
      </c>
      <c r="D163" s="30">
        <v>3</v>
      </c>
      <c r="E163" s="46" t="s">
        <v>59</v>
      </c>
      <c r="F163" s="57"/>
      <c r="G163" s="57"/>
      <c r="H163" s="32">
        <f t="shared" si="71"/>
        <v>0</v>
      </c>
      <c r="I163" s="32">
        <f t="shared" si="72"/>
        <v>0</v>
      </c>
      <c r="J163" s="32">
        <f t="shared" si="73"/>
        <v>0</v>
      </c>
      <c r="K163" s="33">
        <f t="shared" si="74"/>
        <v>0</v>
      </c>
    </row>
    <row r="164" spans="1:11" ht="45.75" customHeight="1">
      <c r="A164" s="59"/>
      <c r="B164" s="25" t="s">
        <v>149</v>
      </c>
      <c r="C164" s="94" t="s">
        <v>576</v>
      </c>
      <c r="D164" s="30">
        <v>1</v>
      </c>
      <c r="E164" s="46" t="s">
        <v>59</v>
      </c>
      <c r="F164" s="57"/>
      <c r="G164" s="57"/>
      <c r="H164" s="32">
        <f t="shared" si="71"/>
        <v>0</v>
      </c>
      <c r="I164" s="32">
        <f t="shared" si="72"/>
        <v>0</v>
      </c>
      <c r="J164" s="32">
        <f t="shared" si="73"/>
        <v>0</v>
      </c>
      <c r="K164" s="33">
        <f t="shared" si="74"/>
        <v>0</v>
      </c>
    </row>
    <row r="165" spans="1:11" ht="45.75" customHeight="1">
      <c r="A165" s="59"/>
      <c r="B165" s="25" t="s">
        <v>150</v>
      </c>
      <c r="C165" s="94" t="s">
        <v>577</v>
      </c>
      <c r="D165" s="30">
        <v>1</v>
      </c>
      <c r="E165" s="46" t="s">
        <v>59</v>
      </c>
      <c r="F165" s="57"/>
      <c r="G165" s="57"/>
      <c r="H165" s="32">
        <f t="shared" si="71"/>
        <v>0</v>
      </c>
      <c r="I165" s="32">
        <f t="shared" si="72"/>
        <v>0</v>
      </c>
      <c r="J165" s="32">
        <f t="shared" si="73"/>
        <v>0</v>
      </c>
      <c r="K165" s="33">
        <f t="shared" si="74"/>
        <v>0</v>
      </c>
    </row>
    <row r="166" spans="1:11" ht="47.25" customHeight="1">
      <c r="A166" s="59"/>
      <c r="B166" s="25" t="s">
        <v>247</v>
      </c>
      <c r="C166" s="94" t="s">
        <v>578</v>
      </c>
      <c r="D166" s="30">
        <v>1</v>
      </c>
      <c r="E166" s="46" t="s">
        <v>59</v>
      </c>
      <c r="F166" s="57"/>
      <c r="G166" s="57"/>
      <c r="H166" s="32">
        <f t="shared" si="71"/>
        <v>0</v>
      </c>
      <c r="I166" s="32">
        <f t="shared" si="72"/>
        <v>0</v>
      </c>
      <c r="J166" s="32">
        <f t="shared" si="73"/>
        <v>0</v>
      </c>
      <c r="K166" s="33">
        <f t="shared" si="74"/>
        <v>0</v>
      </c>
    </row>
    <row r="167" spans="1:11" ht="28.5" customHeight="1">
      <c r="A167" s="71"/>
      <c r="B167" s="12" t="s">
        <v>248</v>
      </c>
      <c r="C167" s="12" t="s">
        <v>233</v>
      </c>
      <c r="D167" s="30">
        <v>2</v>
      </c>
      <c r="E167" s="75" t="s">
        <v>59</v>
      </c>
      <c r="F167" s="57"/>
      <c r="G167" s="57"/>
      <c r="H167" s="73">
        <f t="shared" si="71"/>
        <v>0</v>
      </c>
      <c r="I167" s="32">
        <f t="shared" si="72"/>
        <v>0</v>
      </c>
      <c r="J167" s="32">
        <f t="shared" si="73"/>
        <v>0</v>
      </c>
      <c r="K167" s="74">
        <f t="shared" si="74"/>
        <v>0</v>
      </c>
    </row>
    <row r="168" spans="1:11" ht="27.75" customHeight="1">
      <c r="A168" s="71"/>
      <c r="B168" s="12" t="s">
        <v>249</v>
      </c>
      <c r="C168" s="12" t="s">
        <v>234</v>
      </c>
      <c r="D168" s="30">
        <v>1</v>
      </c>
      <c r="E168" s="75" t="s">
        <v>59</v>
      </c>
      <c r="F168" s="57"/>
      <c r="G168" s="57"/>
      <c r="H168" s="73">
        <f t="shared" si="71"/>
        <v>0</v>
      </c>
      <c r="I168" s="32">
        <f t="shared" si="72"/>
        <v>0</v>
      </c>
      <c r="J168" s="32">
        <f t="shared" si="73"/>
        <v>0</v>
      </c>
      <c r="K168" s="74">
        <f t="shared" si="74"/>
        <v>0</v>
      </c>
    </row>
    <row r="169" spans="1:11">
      <c r="A169" s="59"/>
      <c r="B169" s="35">
        <v>4</v>
      </c>
      <c r="C169" s="110" t="s">
        <v>204</v>
      </c>
      <c r="D169" s="110"/>
      <c r="E169" s="110"/>
      <c r="F169" s="110"/>
      <c r="G169" s="110"/>
      <c r="H169" s="110"/>
      <c r="I169" s="110"/>
      <c r="J169" s="110"/>
      <c r="K169" s="111"/>
    </row>
    <row r="170" spans="1:11">
      <c r="A170" s="71"/>
      <c r="B170" s="12" t="s">
        <v>28</v>
      </c>
      <c r="C170" s="12" t="s">
        <v>205</v>
      </c>
      <c r="D170" s="30">
        <v>1</v>
      </c>
      <c r="E170" s="75" t="s">
        <v>59</v>
      </c>
      <c r="F170" s="57"/>
      <c r="G170" s="57"/>
      <c r="H170" s="73">
        <f t="shared" ref="H170:H181" si="75">SUM(F170:G170)*D170</f>
        <v>0</v>
      </c>
      <c r="I170" s="32">
        <f t="shared" ref="I170:I181" si="76">IF(F170="x,xx","x,xx",ROUND(F170*(1+$K$4),2))</f>
        <v>0</v>
      </c>
      <c r="J170" s="32">
        <f t="shared" ref="J170:J181" si="77">IF(G170="x,xx","x,xx",ROUND(G170*(1+$K$4),2))</f>
        <v>0</v>
      </c>
      <c r="K170" s="74">
        <f t="shared" ref="K170:K181" si="78">SUM(I170:J170)*D170</f>
        <v>0</v>
      </c>
    </row>
    <row r="171" spans="1:11">
      <c r="A171" s="71"/>
      <c r="B171" s="12" t="s">
        <v>180</v>
      </c>
      <c r="C171" s="12" t="s">
        <v>206</v>
      </c>
      <c r="D171" s="30">
        <v>2</v>
      </c>
      <c r="E171" s="75" t="s">
        <v>59</v>
      </c>
      <c r="F171" s="57"/>
      <c r="G171" s="57"/>
      <c r="H171" s="73">
        <f t="shared" si="75"/>
        <v>0</v>
      </c>
      <c r="I171" s="32">
        <f t="shared" si="76"/>
        <v>0</v>
      </c>
      <c r="J171" s="32">
        <f t="shared" si="77"/>
        <v>0</v>
      </c>
      <c r="K171" s="74">
        <f t="shared" si="78"/>
        <v>0</v>
      </c>
    </row>
    <row r="172" spans="1:11">
      <c r="A172" s="71"/>
      <c r="B172" s="12" t="s">
        <v>207</v>
      </c>
      <c r="C172" s="12" t="s">
        <v>208</v>
      </c>
      <c r="D172" s="30">
        <v>1</v>
      </c>
      <c r="E172" s="75" t="s">
        <v>59</v>
      </c>
      <c r="F172" s="57"/>
      <c r="G172" s="57"/>
      <c r="H172" s="73">
        <f t="shared" si="75"/>
        <v>0</v>
      </c>
      <c r="I172" s="32">
        <f t="shared" si="76"/>
        <v>0</v>
      </c>
      <c r="J172" s="32">
        <f t="shared" si="77"/>
        <v>0</v>
      </c>
      <c r="K172" s="74">
        <f t="shared" si="78"/>
        <v>0</v>
      </c>
    </row>
    <row r="173" spans="1:11" ht="18" customHeight="1">
      <c r="A173" s="71"/>
      <c r="B173" s="12" t="s">
        <v>209</v>
      </c>
      <c r="C173" s="12" t="s">
        <v>241</v>
      </c>
      <c r="D173" s="30">
        <v>1</v>
      </c>
      <c r="E173" s="75" t="s">
        <v>59</v>
      </c>
      <c r="F173" s="57"/>
      <c r="G173" s="57"/>
      <c r="H173" s="73">
        <f t="shared" si="75"/>
        <v>0</v>
      </c>
      <c r="I173" s="32">
        <f t="shared" si="76"/>
        <v>0</v>
      </c>
      <c r="J173" s="32">
        <f t="shared" si="77"/>
        <v>0</v>
      </c>
      <c r="K173" s="74">
        <f t="shared" si="78"/>
        <v>0</v>
      </c>
    </row>
    <row r="174" spans="1:11">
      <c r="A174" s="71"/>
      <c r="B174" s="12" t="s">
        <v>211</v>
      </c>
      <c r="C174" s="12" t="s">
        <v>235</v>
      </c>
      <c r="D174" s="30">
        <v>2</v>
      </c>
      <c r="E174" s="75" t="s">
        <v>59</v>
      </c>
      <c r="F174" s="57"/>
      <c r="G174" s="57"/>
      <c r="H174" s="73">
        <f t="shared" si="75"/>
        <v>0</v>
      </c>
      <c r="I174" s="32">
        <f t="shared" si="76"/>
        <v>0</v>
      </c>
      <c r="J174" s="32">
        <f t="shared" si="77"/>
        <v>0</v>
      </c>
      <c r="K174" s="74">
        <f t="shared" si="78"/>
        <v>0</v>
      </c>
    </row>
    <row r="175" spans="1:11">
      <c r="A175" s="71"/>
      <c r="B175" s="12" t="s">
        <v>242</v>
      </c>
      <c r="C175" s="12" t="s">
        <v>236</v>
      </c>
      <c r="D175" s="30">
        <v>1</v>
      </c>
      <c r="E175" s="75" t="s">
        <v>59</v>
      </c>
      <c r="F175" s="57"/>
      <c r="G175" s="57"/>
      <c r="H175" s="73">
        <f t="shared" si="75"/>
        <v>0</v>
      </c>
      <c r="I175" s="32">
        <f t="shared" si="76"/>
        <v>0</v>
      </c>
      <c r="J175" s="32">
        <f t="shared" si="77"/>
        <v>0</v>
      </c>
      <c r="K175" s="74">
        <f t="shared" si="78"/>
        <v>0</v>
      </c>
    </row>
    <row r="176" spans="1:11">
      <c r="A176" s="71"/>
      <c r="B176" s="12" t="s">
        <v>243</v>
      </c>
      <c r="C176" s="12" t="s">
        <v>237</v>
      </c>
      <c r="D176" s="30">
        <v>1</v>
      </c>
      <c r="E176" s="75" t="s">
        <v>59</v>
      </c>
      <c r="F176" s="57"/>
      <c r="G176" s="57"/>
      <c r="H176" s="73">
        <f t="shared" si="75"/>
        <v>0</v>
      </c>
      <c r="I176" s="32">
        <f t="shared" si="76"/>
        <v>0</v>
      </c>
      <c r="J176" s="32">
        <f t="shared" si="77"/>
        <v>0</v>
      </c>
      <c r="K176" s="74">
        <f t="shared" si="78"/>
        <v>0</v>
      </c>
    </row>
    <row r="177" spans="1:11">
      <c r="A177" s="71"/>
      <c r="B177" s="12" t="s">
        <v>244</v>
      </c>
      <c r="C177" s="12" t="s">
        <v>253</v>
      </c>
      <c r="D177" s="30">
        <v>1</v>
      </c>
      <c r="E177" s="75" t="s">
        <v>59</v>
      </c>
      <c r="F177" s="57"/>
      <c r="G177" s="57"/>
      <c r="H177" s="73">
        <f t="shared" si="75"/>
        <v>0</v>
      </c>
      <c r="I177" s="32">
        <f t="shared" si="76"/>
        <v>0</v>
      </c>
      <c r="J177" s="32">
        <f t="shared" si="77"/>
        <v>0</v>
      </c>
      <c r="K177" s="74">
        <f t="shared" si="78"/>
        <v>0</v>
      </c>
    </row>
    <row r="178" spans="1:11">
      <c r="A178" s="71"/>
      <c r="B178" s="12" t="s">
        <v>245</v>
      </c>
      <c r="C178" s="12" t="s">
        <v>254</v>
      </c>
      <c r="D178" s="30">
        <v>1</v>
      </c>
      <c r="E178" s="75" t="s">
        <v>59</v>
      </c>
      <c r="F178" s="57"/>
      <c r="G178" s="57"/>
      <c r="H178" s="73">
        <f t="shared" si="75"/>
        <v>0</v>
      </c>
      <c r="I178" s="32">
        <f t="shared" si="76"/>
        <v>0</v>
      </c>
      <c r="J178" s="32">
        <f t="shared" si="77"/>
        <v>0</v>
      </c>
      <c r="K178" s="74">
        <f t="shared" si="78"/>
        <v>0</v>
      </c>
    </row>
    <row r="179" spans="1:11">
      <c r="A179" s="71"/>
      <c r="B179" s="12" t="s">
        <v>246</v>
      </c>
      <c r="C179" s="12" t="s">
        <v>240</v>
      </c>
      <c r="D179" s="30">
        <v>160</v>
      </c>
      <c r="E179" s="75" t="s">
        <v>210</v>
      </c>
      <c r="F179" s="57"/>
      <c r="G179" s="57"/>
      <c r="H179" s="73">
        <f t="shared" si="75"/>
        <v>0</v>
      </c>
      <c r="I179" s="32">
        <f t="shared" si="76"/>
        <v>0</v>
      </c>
      <c r="J179" s="32">
        <f t="shared" si="77"/>
        <v>0</v>
      </c>
      <c r="K179" s="74">
        <f t="shared" si="78"/>
        <v>0</v>
      </c>
    </row>
    <row r="180" spans="1:11">
      <c r="A180" s="71"/>
      <c r="B180" s="12" t="s">
        <v>255</v>
      </c>
      <c r="C180" s="12" t="s">
        <v>212</v>
      </c>
      <c r="D180" s="30">
        <v>3</v>
      </c>
      <c r="E180" s="75" t="s">
        <v>18</v>
      </c>
      <c r="F180" s="57"/>
      <c r="G180" s="57"/>
      <c r="H180" s="73">
        <f t="shared" si="75"/>
        <v>0</v>
      </c>
      <c r="I180" s="32">
        <f t="shared" si="76"/>
        <v>0</v>
      </c>
      <c r="J180" s="32">
        <f t="shared" si="77"/>
        <v>0</v>
      </c>
      <c r="K180" s="74">
        <f t="shared" si="78"/>
        <v>0</v>
      </c>
    </row>
    <row r="181" spans="1:11">
      <c r="A181" s="71"/>
      <c r="B181" s="12" t="s">
        <v>256</v>
      </c>
      <c r="C181" s="12" t="s">
        <v>257</v>
      </c>
      <c r="D181" s="30">
        <v>6</v>
      </c>
      <c r="E181" s="75" t="s">
        <v>18</v>
      </c>
      <c r="F181" s="57"/>
      <c r="G181" s="57"/>
      <c r="H181" s="73">
        <f t="shared" si="75"/>
        <v>0</v>
      </c>
      <c r="I181" s="32">
        <f t="shared" si="76"/>
        <v>0</v>
      </c>
      <c r="J181" s="32">
        <f t="shared" si="77"/>
        <v>0</v>
      </c>
      <c r="K181" s="74">
        <f t="shared" si="78"/>
        <v>0</v>
      </c>
    </row>
    <row r="182" spans="1:11">
      <c r="A182" s="59"/>
      <c r="B182" s="35">
        <v>5</v>
      </c>
      <c r="C182" s="110" t="s">
        <v>70</v>
      </c>
      <c r="D182" s="110"/>
      <c r="E182" s="110"/>
      <c r="F182" s="110"/>
      <c r="G182" s="110"/>
      <c r="H182" s="110"/>
      <c r="I182" s="110"/>
      <c r="J182" s="110"/>
      <c r="K182" s="111"/>
    </row>
    <row r="183" spans="1:11" ht="25.5">
      <c r="A183" s="71"/>
      <c r="B183" s="12" t="s">
        <v>30</v>
      </c>
      <c r="C183" s="12" t="s">
        <v>238</v>
      </c>
      <c r="D183" s="30">
        <v>25</v>
      </c>
      <c r="E183" s="75" t="s">
        <v>18</v>
      </c>
      <c r="F183" s="57"/>
      <c r="G183" s="57"/>
      <c r="H183" s="73">
        <f>SUM(F183:G183)*D183</f>
        <v>0</v>
      </c>
      <c r="I183" s="32">
        <f t="shared" ref="I183:I197" si="79">IF(F183="x,xx","x,xx",ROUND(F183*(1+$K$4),2))</f>
        <v>0</v>
      </c>
      <c r="J183" s="32">
        <f t="shared" ref="J183:J197" si="80">IF(G183="x,xx","x,xx",ROUND(G183*(1+$K$4),2))</f>
        <v>0</v>
      </c>
      <c r="K183" s="74">
        <f t="shared" ref="K183:K197" si="81">SUM(I183:J183)*D183</f>
        <v>0</v>
      </c>
    </row>
    <row r="184" spans="1:11" ht="25.5">
      <c r="A184" s="71"/>
      <c r="B184" s="12" t="s">
        <v>187</v>
      </c>
      <c r="C184" s="12" t="s">
        <v>213</v>
      </c>
      <c r="D184" s="30">
        <v>60</v>
      </c>
      <c r="E184" s="75" t="s">
        <v>18</v>
      </c>
      <c r="F184" s="57"/>
      <c r="G184" s="57"/>
      <c r="H184" s="73">
        <f t="shared" ref="H184:H196" si="82">SUM(F184:G184)*D184</f>
        <v>0</v>
      </c>
      <c r="I184" s="32">
        <f t="shared" si="79"/>
        <v>0</v>
      </c>
      <c r="J184" s="32">
        <f t="shared" si="80"/>
        <v>0</v>
      </c>
      <c r="K184" s="74">
        <f t="shared" si="81"/>
        <v>0</v>
      </c>
    </row>
    <row r="185" spans="1:11" ht="25.5">
      <c r="A185" s="71"/>
      <c r="B185" s="12" t="s">
        <v>42</v>
      </c>
      <c r="C185" s="12" t="s">
        <v>214</v>
      </c>
      <c r="D185" s="30">
        <v>25</v>
      </c>
      <c r="E185" s="75" t="s">
        <v>18</v>
      </c>
      <c r="F185" s="57"/>
      <c r="G185" s="57"/>
      <c r="H185" s="73">
        <f t="shared" si="82"/>
        <v>0</v>
      </c>
      <c r="I185" s="32">
        <f t="shared" si="79"/>
        <v>0</v>
      </c>
      <c r="J185" s="32">
        <f t="shared" si="80"/>
        <v>0</v>
      </c>
      <c r="K185" s="74">
        <f t="shared" si="81"/>
        <v>0</v>
      </c>
    </row>
    <row r="186" spans="1:11" ht="25.5">
      <c r="A186" s="71"/>
      <c r="B186" s="12" t="s">
        <v>43</v>
      </c>
      <c r="C186" s="12" t="s">
        <v>215</v>
      </c>
      <c r="D186" s="30">
        <v>8</v>
      </c>
      <c r="E186" s="75" t="s">
        <v>18</v>
      </c>
      <c r="F186" s="57"/>
      <c r="G186" s="57"/>
      <c r="H186" s="73">
        <f t="shared" si="82"/>
        <v>0</v>
      </c>
      <c r="I186" s="32">
        <f t="shared" si="79"/>
        <v>0</v>
      </c>
      <c r="J186" s="32">
        <f t="shared" si="80"/>
        <v>0</v>
      </c>
      <c r="K186" s="74">
        <f t="shared" si="81"/>
        <v>0</v>
      </c>
    </row>
    <row r="187" spans="1:11" ht="25.5">
      <c r="A187" s="71"/>
      <c r="B187" s="12" t="s">
        <v>217</v>
      </c>
      <c r="C187" s="12" t="s">
        <v>216</v>
      </c>
      <c r="D187" s="30">
        <v>65</v>
      </c>
      <c r="E187" s="75" t="s">
        <v>18</v>
      </c>
      <c r="F187" s="57"/>
      <c r="G187" s="57"/>
      <c r="H187" s="73">
        <f t="shared" si="82"/>
        <v>0</v>
      </c>
      <c r="I187" s="32">
        <f t="shared" si="79"/>
        <v>0</v>
      </c>
      <c r="J187" s="32">
        <f t="shared" si="80"/>
        <v>0</v>
      </c>
      <c r="K187" s="74">
        <f t="shared" si="81"/>
        <v>0</v>
      </c>
    </row>
    <row r="188" spans="1:11">
      <c r="A188" s="71"/>
      <c r="B188" s="12" t="s">
        <v>218</v>
      </c>
      <c r="C188" s="12" t="s">
        <v>220</v>
      </c>
      <c r="D188" s="30">
        <v>5</v>
      </c>
      <c r="E188" s="75" t="s">
        <v>210</v>
      </c>
      <c r="F188" s="57"/>
      <c r="G188" s="57"/>
      <c r="H188" s="73">
        <f t="shared" si="82"/>
        <v>0</v>
      </c>
      <c r="I188" s="32">
        <f t="shared" si="79"/>
        <v>0</v>
      </c>
      <c r="J188" s="32">
        <f t="shared" si="80"/>
        <v>0</v>
      </c>
      <c r="K188" s="74">
        <f t="shared" si="81"/>
        <v>0</v>
      </c>
    </row>
    <row r="189" spans="1:11">
      <c r="A189" s="71"/>
      <c r="B189" s="12" t="s">
        <v>219</v>
      </c>
      <c r="C189" s="12" t="s">
        <v>222</v>
      </c>
      <c r="D189" s="30">
        <v>110</v>
      </c>
      <c r="E189" s="75" t="s">
        <v>18</v>
      </c>
      <c r="F189" s="57"/>
      <c r="G189" s="57"/>
      <c r="H189" s="73">
        <f t="shared" si="82"/>
        <v>0</v>
      </c>
      <c r="I189" s="32">
        <f t="shared" si="79"/>
        <v>0</v>
      </c>
      <c r="J189" s="32">
        <f t="shared" si="80"/>
        <v>0</v>
      </c>
      <c r="K189" s="74">
        <f t="shared" si="81"/>
        <v>0</v>
      </c>
    </row>
    <row r="190" spans="1:11">
      <c r="A190" s="71"/>
      <c r="B190" s="12" t="s">
        <v>221</v>
      </c>
      <c r="C190" s="12" t="s">
        <v>224</v>
      </c>
      <c r="D190" s="30">
        <v>14</v>
      </c>
      <c r="E190" s="75" t="s">
        <v>18</v>
      </c>
      <c r="F190" s="57"/>
      <c r="G190" s="57"/>
      <c r="H190" s="73">
        <f t="shared" si="82"/>
        <v>0</v>
      </c>
      <c r="I190" s="32">
        <f t="shared" si="79"/>
        <v>0</v>
      </c>
      <c r="J190" s="32">
        <f t="shared" si="80"/>
        <v>0</v>
      </c>
      <c r="K190" s="74">
        <f t="shared" si="81"/>
        <v>0</v>
      </c>
    </row>
    <row r="191" spans="1:11">
      <c r="A191" s="71"/>
      <c r="B191" s="12" t="s">
        <v>223</v>
      </c>
      <c r="C191" s="12" t="s">
        <v>251</v>
      </c>
      <c r="D191" s="30">
        <v>3</v>
      </c>
      <c r="E191" s="75"/>
      <c r="F191" s="57"/>
      <c r="G191" s="57"/>
      <c r="H191" s="73">
        <f t="shared" si="82"/>
        <v>0</v>
      </c>
      <c r="I191" s="32">
        <f t="shared" si="79"/>
        <v>0</v>
      </c>
      <c r="J191" s="32">
        <f t="shared" si="80"/>
        <v>0</v>
      </c>
      <c r="K191" s="74">
        <f t="shared" si="81"/>
        <v>0</v>
      </c>
    </row>
    <row r="192" spans="1:11">
      <c r="A192" s="71"/>
      <c r="B192" s="12" t="s">
        <v>225</v>
      </c>
      <c r="C192" s="12" t="s">
        <v>226</v>
      </c>
      <c r="D192" s="30">
        <v>4</v>
      </c>
      <c r="E192" s="75" t="s">
        <v>59</v>
      </c>
      <c r="F192" s="57"/>
      <c r="G192" s="57"/>
      <c r="H192" s="73">
        <f t="shared" si="82"/>
        <v>0</v>
      </c>
      <c r="I192" s="32">
        <f t="shared" si="79"/>
        <v>0</v>
      </c>
      <c r="J192" s="32">
        <f t="shared" si="80"/>
        <v>0</v>
      </c>
      <c r="K192" s="74">
        <f t="shared" si="81"/>
        <v>0</v>
      </c>
    </row>
    <row r="193" spans="1:11" ht="25.5">
      <c r="A193" s="71"/>
      <c r="B193" s="12" t="s">
        <v>227</v>
      </c>
      <c r="C193" s="96" t="s">
        <v>260</v>
      </c>
      <c r="D193" s="30">
        <v>6</v>
      </c>
      <c r="E193" s="75" t="s">
        <v>252</v>
      </c>
      <c r="F193" s="57"/>
      <c r="G193" s="57"/>
      <c r="H193" s="73">
        <f t="shared" si="82"/>
        <v>0</v>
      </c>
      <c r="I193" s="32">
        <f t="shared" si="79"/>
        <v>0</v>
      </c>
      <c r="J193" s="32">
        <f t="shared" si="80"/>
        <v>0</v>
      </c>
      <c r="K193" s="74">
        <f t="shared" si="81"/>
        <v>0</v>
      </c>
    </row>
    <row r="194" spans="1:11">
      <c r="A194" s="71"/>
      <c r="B194" s="12" t="s">
        <v>228</v>
      </c>
      <c r="C194" s="12" t="s">
        <v>239</v>
      </c>
      <c r="D194" s="30">
        <v>1</v>
      </c>
      <c r="E194" s="75" t="s">
        <v>59</v>
      </c>
      <c r="F194" s="57"/>
      <c r="G194" s="57"/>
      <c r="H194" s="73">
        <f t="shared" si="82"/>
        <v>0</v>
      </c>
      <c r="I194" s="32">
        <f t="shared" si="79"/>
        <v>0</v>
      </c>
      <c r="J194" s="32">
        <f t="shared" si="80"/>
        <v>0</v>
      </c>
      <c r="K194" s="74">
        <f t="shared" si="81"/>
        <v>0</v>
      </c>
    </row>
    <row r="195" spans="1:11">
      <c r="A195" s="71"/>
      <c r="B195" s="12" t="s">
        <v>231</v>
      </c>
      <c r="C195" s="12" t="s">
        <v>229</v>
      </c>
      <c r="D195" s="30">
        <v>1</v>
      </c>
      <c r="E195" s="75" t="s">
        <v>230</v>
      </c>
      <c r="F195" s="57"/>
      <c r="G195" s="57"/>
      <c r="H195" s="73">
        <f t="shared" si="82"/>
        <v>0</v>
      </c>
      <c r="I195" s="32">
        <f t="shared" si="79"/>
        <v>0</v>
      </c>
      <c r="J195" s="32">
        <f t="shared" si="80"/>
        <v>0</v>
      </c>
      <c r="K195" s="74">
        <f t="shared" si="81"/>
        <v>0</v>
      </c>
    </row>
    <row r="196" spans="1:11">
      <c r="A196" s="71"/>
      <c r="B196" s="12" t="s">
        <v>258</v>
      </c>
      <c r="C196" s="12" t="s">
        <v>232</v>
      </c>
      <c r="D196" s="30">
        <v>1</v>
      </c>
      <c r="E196" s="75" t="s">
        <v>230</v>
      </c>
      <c r="F196" s="57"/>
      <c r="G196" s="57"/>
      <c r="H196" s="73">
        <f t="shared" si="82"/>
        <v>0</v>
      </c>
      <c r="I196" s="32">
        <f t="shared" si="79"/>
        <v>0</v>
      </c>
      <c r="J196" s="32">
        <f t="shared" si="80"/>
        <v>0</v>
      </c>
      <c r="K196" s="74">
        <f t="shared" si="81"/>
        <v>0</v>
      </c>
    </row>
    <row r="197" spans="1:11">
      <c r="A197" s="71"/>
      <c r="B197" s="12" t="s">
        <v>259</v>
      </c>
      <c r="C197" s="12" t="s">
        <v>250</v>
      </c>
      <c r="D197" s="30">
        <v>1</v>
      </c>
      <c r="E197" s="75" t="s">
        <v>230</v>
      </c>
      <c r="F197" s="57"/>
      <c r="G197" s="57"/>
      <c r="H197" s="73">
        <f>SUM(F197:G197)*D197</f>
        <v>0</v>
      </c>
      <c r="I197" s="32">
        <f t="shared" si="79"/>
        <v>0</v>
      </c>
      <c r="J197" s="32">
        <f t="shared" si="80"/>
        <v>0</v>
      </c>
      <c r="K197" s="74">
        <f t="shared" si="81"/>
        <v>0</v>
      </c>
    </row>
    <row r="198" spans="1:11">
      <c r="A198" s="71"/>
      <c r="B198" s="47"/>
      <c r="C198" s="48" t="s">
        <v>24</v>
      </c>
      <c r="D198" s="30"/>
      <c r="E198" s="28"/>
      <c r="F198" s="44">
        <f>SUMPRODUCT(D158:D197,F158:F197)</f>
        <v>0</v>
      </c>
      <c r="G198" s="44">
        <f>SUMPRODUCT(D158:D197,G158:G197)</f>
        <v>0</v>
      </c>
      <c r="H198" s="49">
        <f>SUM(H158:H197)</f>
        <v>0</v>
      </c>
      <c r="I198" s="49">
        <f>SUMPRODUCT(D158:D197,I158:I197)</f>
        <v>0</v>
      </c>
      <c r="J198" s="49">
        <f>SUMPRODUCT(D158:D197,J158:J197)</f>
        <v>0</v>
      </c>
      <c r="K198" s="45">
        <f>SUM(K158:K197)</f>
        <v>0</v>
      </c>
    </row>
    <row r="199" spans="1:11">
      <c r="A199" s="59"/>
      <c r="B199" s="35" t="s">
        <v>46</v>
      </c>
      <c r="C199" s="110" t="s">
        <v>29</v>
      </c>
      <c r="D199" s="110"/>
      <c r="E199" s="110"/>
      <c r="F199" s="110"/>
      <c r="G199" s="110"/>
      <c r="H199" s="110"/>
      <c r="I199" s="110"/>
      <c r="J199" s="110"/>
      <c r="K199" s="111"/>
    </row>
    <row r="200" spans="1:11">
      <c r="A200" s="59"/>
      <c r="B200" s="35">
        <v>1</v>
      </c>
      <c r="C200" s="110" t="s">
        <v>261</v>
      </c>
      <c r="D200" s="110"/>
      <c r="E200" s="110"/>
      <c r="F200" s="110"/>
      <c r="G200" s="110"/>
      <c r="H200" s="110"/>
      <c r="I200" s="110"/>
      <c r="J200" s="110"/>
      <c r="K200" s="111"/>
    </row>
    <row r="201" spans="1:11" s="13" customFormat="1" ht="147" customHeight="1">
      <c r="A201" s="59"/>
      <c r="B201" s="60" t="s">
        <v>0</v>
      </c>
      <c r="C201" s="94" t="s">
        <v>638</v>
      </c>
      <c r="D201" s="30"/>
      <c r="E201" s="31"/>
      <c r="F201" s="32"/>
      <c r="G201" s="32"/>
      <c r="H201" s="32"/>
      <c r="I201" s="32"/>
      <c r="J201" s="32"/>
      <c r="K201" s="33"/>
    </row>
    <row r="202" spans="1:11" s="13" customFormat="1" ht="25.5">
      <c r="A202" s="59"/>
      <c r="B202" s="60" t="s">
        <v>15</v>
      </c>
      <c r="C202" s="94" t="s">
        <v>491</v>
      </c>
      <c r="D202" s="30">
        <v>1</v>
      </c>
      <c r="E202" s="31" t="s">
        <v>59</v>
      </c>
      <c r="F202" s="57"/>
      <c r="G202" s="57"/>
      <c r="H202" s="32">
        <f>SUM(F202:G202)*D202</f>
        <v>0</v>
      </c>
      <c r="I202" s="32">
        <f t="shared" ref="I202" si="83">IF(F202="x,xx","x,xx",ROUND(F202*(1+$K$4),2))</f>
        <v>0</v>
      </c>
      <c r="J202" s="32">
        <f t="shared" ref="J202" si="84">IF(G202="x,xx","x,xx",ROUND(G202*(1+$K$4),2))</f>
        <v>0</v>
      </c>
      <c r="K202" s="33">
        <f t="shared" ref="K202:K207" si="85">SUM(I202:J202)*D202</f>
        <v>0</v>
      </c>
    </row>
    <row r="203" spans="1:11" s="14" customFormat="1" ht="25.5">
      <c r="A203" s="59"/>
      <c r="B203" s="50" t="s">
        <v>1</v>
      </c>
      <c r="C203" s="97" t="s">
        <v>492</v>
      </c>
      <c r="D203" s="30"/>
      <c r="E203" s="31" t="s">
        <v>262</v>
      </c>
      <c r="F203" s="32"/>
      <c r="G203" s="32"/>
      <c r="H203" s="32"/>
      <c r="I203" s="32"/>
      <c r="J203" s="32"/>
      <c r="K203" s="33"/>
    </row>
    <row r="204" spans="1:11" s="14" customFormat="1" ht="12" customHeight="1">
      <c r="A204" s="59"/>
      <c r="B204" s="60" t="s">
        <v>17</v>
      </c>
      <c r="C204" s="25" t="s">
        <v>263</v>
      </c>
      <c r="D204" s="30">
        <v>49</v>
      </c>
      <c r="E204" s="31" t="s">
        <v>59</v>
      </c>
      <c r="F204" s="57"/>
      <c r="G204" s="57"/>
      <c r="H204" s="32">
        <f>SUM(F204:G204)*D204</f>
        <v>0</v>
      </c>
      <c r="I204" s="32">
        <f t="shared" ref="I204:I207" si="86">IF(F204="x,xx","x,xx",ROUND(F204*(1+$K$4),2))</f>
        <v>0</v>
      </c>
      <c r="J204" s="32">
        <f t="shared" ref="J204:J207" si="87">IF(G204="x,xx","x,xx",ROUND(G204*(1+$K$4),2))</f>
        <v>0</v>
      </c>
      <c r="K204" s="33">
        <f t="shared" si="85"/>
        <v>0</v>
      </c>
    </row>
    <row r="205" spans="1:11" s="14" customFormat="1" ht="12" customHeight="1">
      <c r="A205" s="59"/>
      <c r="B205" s="60" t="s">
        <v>20</v>
      </c>
      <c r="C205" s="25" t="s">
        <v>264</v>
      </c>
      <c r="D205" s="30">
        <v>9</v>
      </c>
      <c r="E205" s="31" t="s">
        <v>59</v>
      </c>
      <c r="F205" s="57"/>
      <c r="G205" s="57"/>
      <c r="H205" s="32">
        <f>SUM(F205:G205)*D205</f>
        <v>0</v>
      </c>
      <c r="I205" s="32">
        <f t="shared" si="86"/>
        <v>0</v>
      </c>
      <c r="J205" s="32">
        <f t="shared" si="87"/>
        <v>0</v>
      </c>
      <c r="K205" s="33">
        <f t="shared" si="85"/>
        <v>0</v>
      </c>
    </row>
    <row r="206" spans="1:11" s="14" customFormat="1" ht="12" customHeight="1">
      <c r="A206" s="59"/>
      <c r="B206" s="60" t="s">
        <v>265</v>
      </c>
      <c r="C206" s="25" t="s">
        <v>266</v>
      </c>
      <c r="D206" s="30">
        <v>1</v>
      </c>
      <c r="E206" s="31" t="s">
        <v>59</v>
      </c>
      <c r="F206" s="57"/>
      <c r="G206" s="57"/>
      <c r="H206" s="32">
        <f>SUM(F206:G206)*D206</f>
        <v>0</v>
      </c>
      <c r="I206" s="32">
        <f t="shared" si="86"/>
        <v>0</v>
      </c>
      <c r="J206" s="32">
        <f t="shared" si="87"/>
        <v>0</v>
      </c>
      <c r="K206" s="33">
        <f t="shared" si="85"/>
        <v>0</v>
      </c>
    </row>
    <row r="207" spans="1:11" s="14" customFormat="1" ht="12" customHeight="1">
      <c r="A207" s="59"/>
      <c r="B207" s="60" t="s">
        <v>267</v>
      </c>
      <c r="C207" s="25" t="s">
        <v>268</v>
      </c>
      <c r="D207" s="30">
        <v>1</v>
      </c>
      <c r="E207" s="31" t="s">
        <v>59</v>
      </c>
      <c r="F207" s="57"/>
      <c r="G207" s="57"/>
      <c r="H207" s="32">
        <f>SUM(F207:G207)*D207</f>
        <v>0</v>
      </c>
      <c r="I207" s="32">
        <f t="shared" si="86"/>
        <v>0</v>
      </c>
      <c r="J207" s="32">
        <f t="shared" si="87"/>
        <v>0</v>
      </c>
      <c r="K207" s="33">
        <f t="shared" si="85"/>
        <v>0</v>
      </c>
    </row>
    <row r="208" spans="1:11" s="13" customFormat="1" ht="25.5">
      <c r="A208" s="59"/>
      <c r="B208" s="60" t="s">
        <v>21</v>
      </c>
      <c r="C208" s="97" t="s">
        <v>493</v>
      </c>
      <c r="D208" s="30"/>
      <c r="E208" s="31" t="s">
        <v>262</v>
      </c>
      <c r="F208" s="32"/>
      <c r="G208" s="32"/>
      <c r="H208" s="32"/>
      <c r="I208" s="32"/>
      <c r="J208" s="32"/>
      <c r="K208" s="33"/>
    </row>
    <row r="209" spans="1:11" s="14" customFormat="1" ht="11.25" customHeight="1">
      <c r="A209" s="59"/>
      <c r="B209" s="60" t="s">
        <v>62</v>
      </c>
      <c r="C209" s="25" t="s">
        <v>532</v>
      </c>
      <c r="D209" s="30">
        <v>1</v>
      </c>
      <c r="E209" s="31" t="s">
        <v>59</v>
      </c>
      <c r="F209" s="57"/>
      <c r="G209" s="57"/>
      <c r="H209" s="32">
        <f>SUM(F209:G209)*D209</f>
        <v>0</v>
      </c>
      <c r="I209" s="32">
        <f t="shared" ref="I209:I224" si="88">IF(F209="x,xx","x,xx",ROUND(F209*(1+$K$4),2))</f>
        <v>0</v>
      </c>
      <c r="J209" s="32">
        <f t="shared" ref="J209:J224" si="89">IF(G209="x,xx","x,xx",ROUND(G209*(1+$K$4),2))</f>
        <v>0</v>
      </c>
      <c r="K209" s="33">
        <f>SUM(I209:J209)*D209</f>
        <v>0</v>
      </c>
    </row>
    <row r="210" spans="1:11" s="14" customFormat="1" ht="12.75" customHeight="1">
      <c r="A210" s="59"/>
      <c r="B210" s="60" t="s">
        <v>269</v>
      </c>
      <c r="C210" s="25" t="s">
        <v>270</v>
      </c>
      <c r="D210" s="30">
        <v>2</v>
      </c>
      <c r="E210" s="31" t="s">
        <v>59</v>
      </c>
      <c r="F210" s="57"/>
      <c r="G210" s="57"/>
      <c r="H210" s="32">
        <f t="shared" ref="H210:H224" si="90">SUM(F210:G210)*D210</f>
        <v>0</v>
      </c>
      <c r="I210" s="32">
        <f t="shared" si="88"/>
        <v>0</v>
      </c>
      <c r="J210" s="32">
        <f t="shared" si="89"/>
        <v>0</v>
      </c>
      <c r="K210" s="33">
        <f t="shared" ref="K210:K224" si="91">SUM(I210:J210)*D210</f>
        <v>0</v>
      </c>
    </row>
    <row r="211" spans="1:11" s="14" customFormat="1" ht="12" customHeight="1">
      <c r="A211" s="59"/>
      <c r="B211" s="60" t="s">
        <v>271</v>
      </c>
      <c r="C211" s="25" t="s">
        <v>272</v>
      </c>
      <c r="D211" s="30">
        <v>2</v>
      </c>
      <c r="E211" s="31" t="s">
        <v>59</v>
      </c>
      <c r="F211" s="57"/>
      <c r="G211" s="57"/>
      <c r="H211" s="32">
        <f t="shared" si="90"/>
        <v>0</v>
      </c>
      <c r="I211" s="32">
        <f t="shared" si="88"/>
        <v>0</v>
      </c>
      <c r="J211" s="32">
        <f t="shared" si="89"/>
        <v>0</v>
      </c>
      <c r="K211" s="33">
        <f t="shared" si="91"/>
        <v>0</v>
      </c>
    </row>
    <row r="212" spans="1:11" s="14" customFormat="1" ht="12" customHeight="1">
      <c r="A212" s="59"/>
      <c r="B212" s="60" t="s">
        <v>273</v>
      </c>
      <c r="C212" s="25" t="s">
        <v>629</v>
      </c>
      <c r="D212" s="30">
        <v>2</v>
      </c>
      <c r="E212" s="31" t="s">
        <v>59</v>
      </c>
      <c r="F212" s="57"/>
      <c r="G212" s="57"/>
      <c r="H212" s="32">
        <f>SUM(F212:G212)*D212</f>
        <v>0</v>
      </c>
      <c r="I212" s="32">
        <f t="shared" si="88"/>
        <v>0</v>
      </c>
      <c r="J212" s="32">
        <f t="shared" si="89"/>
        <v>0</v>
      </c>
      <c r="K212" s="33">
        <f>SUM(I212:J212)*D212</f>
        <v>0</v>
      </c>
    </row>
    <row r="213" spans="1:11" s="14" customFormat="1" ht="12" customHeight="1">
      <c r="A213" s="59"/>
      <c r="B213" s="60" t="s">
        <v>273</v>
      </c>
      <c r="C213" s="25" t="s">
        <v>274</v>
      </c>
      <c r="D213" s="30">
        <v>1</v>
      </c>
      <c r="E213" s="31" t="s">
        <v>59</v>
      </c>
      <c r="F213" s="57"/>
      <c r="G213" s="57"/>
      <c r="H213" s="32">
        <f t="shared" si="90"/>
        <v>0</v>
      </c>
      <c r="I213" s="32">
        <f t="shared" si="88"/>
        <v>0</v>
      </c>
      <c r="J213" s="32">
        <f t="shared" si="89"/>
        <v>0</v>
      </c>
      <c r="K213" s="33">
        <f t="shared" si="91"/>
        <v>0</v>
      </c>
    </row>
    <row r="214" spans="1:11" s="14" customFormat="1" ht="12" customHeight="1">
      <c r="A214" s="59"/>
      <c r="B214" s="60" t="s">
        <v>275</v>
      </c>
      <c r="C214" s="25" t="s">
        <v>276</v>
      </c>
      <c r="D214" s="30">
        <v>1</v>
      </c>
      <c r="E214" s="31" t="s">
        <v>59</v>
      </c>
      <c r="F214" s="57"/>
      <c r="G214" s="57"/>
      <c r="H214" s="32">
        <f t="shared" si="90"/>
        <v>0</v>
      </c>
      <c r="I214" s="32">
        <f t="shared" si="88"/>
        <v>0</v>
      </c>
      <c r="J214" s="32">
        <f t="shared" si="89"/>
        <v>0</v>
      </c>
      <c r="K214" s="33">
        <f t="shared" si="91"/>
        <v>0</v>
      </c>
    </row>
    <row r="215" spans="1:11" s="13" customFormat="1" ht="25.5">
      <c r="A215" s="59"/>
      <c r="B215" s="60" t="s">
        <v>277</v>
      </c>
      <c r="C215" s="94" t="s">
        <v>494</v>
      </c>
      <c r="D215" s="30">
        <v>2000</v>
      </c>
      <c r="E215" s="31" t="s">
        <v>59</v>
      </c>
      <c r="F215" s="57"/>
      <c r="G215" s="57"/>
      <c r="H215" s="32">
        <f t="shared" si="90"/>
        <v>0</v>
      </c>
      <c r="I215" s="32">
        <f t="shared" si="88"/>
        <v>0</v>
      </c>
      <c r="J215" s="32">
        <f t="shared" si="89"/>
        <v>0</v>
      </c>
      <c r="K215" s="33">
        <f t="shared" si="91"/>
        <v>0</v>
      </c>
    </row>
    <row r="216" spans="1:11" s="13" customFormat="1" ht="25.5">
      <c r="A216" s="59"/>
      <c r="B216" s="60" t="s">
        <v>278</v>
      </c>
      <c r="C216" s="94" t="s">
        <v>495</v>
      </c>
      <c r="D216" s="30">
        <v>400</v>
      </c>
      <c r="E216" s="31" t="s">
        <v>18</v>
      </c>
      <c r="F216" s="57"/>
      <c r="G216" s="57"/>
      <c r="H216" s="32">
        <f t="shared" si="90"/>
        <v>0</v>
      </c>
      <c r="I216" s="32">
        <f t="shared" si="88"/>
        <v>0</v>
      </c>
      <c r="J216" s="32">
        <f t="shared" si="89"/>
        <v>0</v>
      </c>
      <c r="K216" s="33">
        <f t="shared" si="91"/>
        <v>0</v>
      </c>
    </row>
    <row r="217" spans="1:11" s="13" customFormat="1" ht="25.5">
      <c r="A217" s="59"/>
      <c r="B217" s="60" t="s">
        <v>279</v>
      </c>
      <c r="C217" s="94" t="s">
        <v>630</v>
      </c>
      <c r="D217" s="30">
        <v>10</v>
      </c>
      <c r="E217" s="31" t="s">
        <v>18</v>
      </c>
      <c r="F217" s="57"/>
      <c r="G217" s="57"/>
      <c r="H217" s="32">
        <f t="shared" si="90"/>
        <v>0</v>
      </c>
      <c r="I217" s="32">
        <f t="shared" si="88"/>
        <v>0</v>
      </c>
      <c r="J217" s="32">
        <f t="shared" si="89"/>
        <v>0</v>
      </c>
      <c r="K217" s="33">
        <f t="shared" si="91"/>
        <v>0</v>
      </c>
    </row>
    <row r="218" spans="1:11" s="13" customFormat="1" ht="25.5">
      <c r="A218" s="59"/>
      <c r="B218" s="60" t="s">
        <v>280</v>
      </c>
      <c r="C218" s="94" t="s">
        <v>496</v>
      </c>
      <c r="D218" s="30">
        <v>130</v>
      </c>
      <c r="E218" s="31" t="s">
        <v>18</v>
      </c>
      <c r="F218" s="57"/>
      <c r="G218" s="57"/>
      <c r="H218" s="32">
        <f t="shared" si="90"/>
        <v>0</v>
      </c>
      <c r="I218" s="32">
        <f t="shared" si="88"/>
        <v>0</v>
      </c>
      <c r="J218" s="32">
        <f t="shared" si="89"/>
        <v>0</v>
      </c>
      <c r="K218" s="33">
        <f t="shared" si="91"/>
        <v>0</v>
      </c>
    </row>
    <row r="219" spans="1:11" s="13" customFormat="1" ht="25.5">
      <c r="A219" s="59"/>
      <c r="B219" s="60" t="s">
        <v>281</v>
      </c>
      <c r="C219" s="94" t="s">
        <v>497</v>
      </c>
      <c r="D219" s="30">
        <v>220</v>
      </c>
      <c r="E219" s="31" t="s">
        <v>18</v>
      </c>
      <c r="F219" s="57"/>
      <c r="G219" s="57"/>
      <c r="H219" s="32">
        <f t="shared" si="90"/>
        <v>0</v>
      </c>
      <c r="I219" s="32">
        <f t="shared" si="88"/>
        <v>0</v>
      </c>
      <c r="J219" s="32">
        <f t="shared" si="89"/>
        <v>0</v>
      </c>
      <c r="K219" s="33">
        <f t="shared" si="91"/>
        <v>0</v>
      </c>
    </row>
    <row r="220" spans="1:11" s="14" customFormat="1" ht="18" customHeight="1">
      <c r="A220" s="59"/>
      <c r="B220" s="60" t="s">
        <v>283</v>
      </c>
      <c r="C220" s="94" t="s">
        <v>282</v>
      </c>
      <c r="D220" s="30">
        <v>20</v>
      </c>
      <c r="E220" s="31" t="s">
        <v>18</v>
      </c>
      <c r="F220" s="57"/>
      <c r="G220" s="57"/>
      <c r="H220" s="32">
        <f t="shared" si="90"/>
        <v>0</v>
      </c>
      <c r="I220" s="32">
        <f t="shared" si="88"/>
        <v>0</v>
      </c>
      <c r="J220" s="32">
        <f t="shared" si="89"/>
        <v>0</v>
      </c>
      <c r="K220" s="33">
        <f t="shared" si="91"/>
        <v>0</v>
      </c>
    </row>
    <row r="221" spans="1:11" s="13" customFormat="1">
      <c r="A221" s="59"/>
      <c r="B221" s="60" t="s">
        <v>284</v>
      </c>
      <c r="C221" s="94" t="s">
        <v>498</v>
      </c>
      <c r="D221" s="30">
        <v>11</v>
      </c>
      <c r="E221" s="31" t="s">
        <v>59</v>
      </c>
      <c r="F221" s="57"/>
      <c r="G221" s="57"/>
      <c r="H221" s="32">
        <f t="shared" si="90"/>
        <v>0</v>
      </c>
      <c r="I221" s="32">
        <f t="shared" si="88"/>
        <v>0</v>
      </c>
      <c r="J221" s="32">
        <f t="shared" si="89"/>
        <v>0</v>
      </c>
      <c r="K221" s="33">
        <f t="shared" si="91"/>
        <v>0</v>
      </c>
    </row>
    <row r="222" spans="1:11" s="13" customFormat="1">
      <c r="A222" s="59"/>
      <c r="B222" s="60" t="s">
        <v>285</v>
      </c>
      <c r="C222" s="94" t="s">
        <v>499</v>
      </c>
      <c r="D222" s="30">
        <v>1</v>
      </c>
      <c r="E222" s="31" t="s">
        <v>59</v>
      </c>
      <c r="F222" s="57"/>
      <c r="G222" s="57"/>
      <c r="H222" s="32">
        <f t="shared" si="90"/>
        <v>0</v>
      </c>
      <c r="I222" s="32">
        <f t="shared" si="88"/>
        <v>0</v>
      </c>
      <c r="J222" s="32">
        <f t="shared" si="89"/>
        <v>0</v>
      </c>
      <c r="K222" s="33">
        <f t="shared" si="91"/>
        <v>0</v>
      </c>
    </row>
    <row r="223" spans="1:11" s="13" customFormat="1">
      <c r="A223" s="59"/>
      <c r="B223" s="60" t="s">
        <v>287</v>
      </c>
      <c r="C223" s="94" t="s">
        <v>286</v>
      </c>
      <c r="D223" s="30">
        <v>1</v>
      </c>
      <c r="E223" s="31" t="s">
        <v>59</v>
      </c>
      <c r="F223" s="57"/>
      <c r="G223" s="57"/>
      <c r="H223" s="32">
        <f t="shared" si="90"/>
        <v>0</v>
      </c>
      <c r="I223" s="32">
        <f t="shared" si="88"/>
        <v>0</v>
      </c>
      <c r="J223" s="32">
        <f t="shared" si="89"/>
        <v>0</v>
      </c>
      <c r="K223" s="33">
        <f t="shared" si="91"/>
        <v>0</v>
      </c>
    </row>
    <row r="224" spans="1:11" s="13" customFormat="1" ht="38.25">
      <c r="A224" s="59"/>
      <c r="B224" s="60" t="s">
        <v>631</v>
      </c>
      <c r="C224" s="94" t="s">
        <v>703</v>
      </c>
      <c r="D224" s="30">
        <v>1</v>
      </c>
      <c r="E224" s="31" t="s">
        <v>288</v>
      </c>
      <c r="F224" s="57"/>
      <c r="G224" s="57"/>
      <c r="H224" s="32">
        <f t="shared" si="90"/>
        <v>0</v>
      </c>
      <c r="I224" s="32">
        <f t="shared" si="88"/>
        <v>0</v>
      </c>
      <c r="J224" s="32">
        <f t="shared" si="89"/>
        <v>0</v>
      </c>
      <c r="K224" s="33">
        <f t="shared" si="91"/>
        <v>0</v>
      </c>
    </row>
    <row r="225" spans="1:11">
      <c r="A225" s="59"/>
      <c r="B225" s="35">
        <v>2</v>
      </c>
      <c r="C225" s="110" t="s">
        <v>289</v>
      </c>
      <c r="D225" s="110"/>
      <c r="E225" s="110"/>
      <c r="F225" s="110"/>
      <c r="G225" s="110"/>
      <c r="H225" s="110"/>
      <c r="I225" s="110"/>
      <c r="J225" s="110"/>
      <c r="K225" s="111"/>
    </row>
    <row r="226" spans="1:11" s="13" customFormat="1" ht="51">
      <c r="A226" s="59"/>
      <c r="B226" s="60" t="s">
        <v>13</v>
      </c>
      <c r="C226" s="94" t="s">
        <v>290</v>
      </c>
      <c r="D226" s="30">
        <v>86</v>
      </c>
      <c r="E226" s="31" t="s">
        <v>11</v>
      </c>
      <c r="F226" s="57"/>
      <c r="G226" s="57"/>
      <c r="H226" s="32">
        <f t="shared" ref="H226:H244" si="92">SUM(F226:G226)*D226</f>
        <v>0</v>
      </c>
      <c r="I226" s="32">
        <f t="shared" ref="I226:I244" si="93">IF(F226="x,xx","x,xx",ROUND(F226*(1+$K$4),2))</f>
        <v>0</v>
      </c>
      <c r="J226" s="32">
        <f t="shared" ref="J226:J244" si="94">IF(G226="x,xx","x,xx",ROUND(G226*(1+$K$4),2))</f>
        <v>0</v>
      </c>
      <c r="K226" s="33">
        <f t="shared" ref="K226:K244" si="95">SUM(I226:J226)*D226</f>
        <v>0</v>
      </c>
    </row>
    <row r="227" spans="1:11" s="13" customFormat="1" ht="63.75">
      <c r="A227" s="59"/>
      <c r="B227" s="60" t="s">
        <v>27</v>
      </c>
      <c r="C227" s="94" t="s">
        <v>291</v>
      </c>
      <c r="D227" s="30">
        <v>43</v>
      </c>
      <c r="E227" s="31" t="s">
        <v>11</v>
      </c>
      <c r="F227" s="57"/>
      <c r="G227" s="57"/>
      <c r="H227" s="32">
        <f t="shared" si="92"/>
        <v>0</v>
      </c>
      <c r="I227" s="32">
        <f t="shared" si="93"/>
        <v>0</v>
      </c>
      <c r="J227" s="32">
        <f t="shared" si="94"/>
        <v>0</v>
      </c>
      <c r="K227" s="33">
        <f t="shared" si="95"/>
        <v>0</v>
      </c>
    </row>
    <row r="228" spans="1:11" s="13" customFormat="1" ht="51">
      <c r="A228" s="59"/>
      <c r="B228" s="50" t="s">
        <v>147</v>
      </c>
      <c r="C228" s="94" t="s">
        <v>292</v>
      </c>
      <c r="D228" s="30">
        <v>4</v>
      </c>
      <c r="E228" s="31" t="s">
        <v>59</v>
      </c>
      <c r="F228" s="57"/>
      <c r="G228" s="57"/>
      <c r="H228" s="32">
        <f t="shared" si="92"/>
        <v>0</v>
      </c>
      <c r="I228" s="32">
        <f t="shared" si="93"/>
        <v>0</v>
      </c>
      <c r="J228" s="32">
        <f t="shared" si="94"/>
        <v>0</v>
      </c>
      <c r="K228" s="33">
        <f t="shared" si="95"/>
        <v>0</v>
      </c>
    </row>
    <row r="229" spans="1:11" s="13" customFormat="1" ht="63.75">
      <c r="A229" s="59"/>
      <c r="B229" s="50" t="s">
        <v>293</v>
      </c>
      <c r="C229" s="94" t="s">
        <v>717</v>
      </c>
      <c r="D229" s="30">
        <v>2</v>
      </c>
      <c r="E229" s="31" t="s">
        <v>59</v>
      </c>
      <c r="F229" s="57"/>
      <c r="G229" s="57"/>
      <c r="H229" s="32">
        <f>SUM(F229:G229)*D229</f>
        <v>0</v>
      </c>
      <c r="I229" s="32">
        <f t="shared" si="93"/>
        <v>0</v>
      </c>
      <c r="J229" s="32">
        <f t="shared" si="94"/>
        <v>0</v>
      </c>
      <c r="K229" s="33">
        <f t="shared" si="95"/>
        <v>0</v>
      </c>
    </row>
    <row r="230" spans="1:11" s="13" customFormat="1" ht="28.5" customHeight="1">
      <c r="A230" s="59"/>
      <c r="B230" s="50" t="s">
        <v>294</v>
      </c>
      <c r="C230" s="94" t="s">
        <v>500</v>
      </c>
      <c r="D230" s="30">
        <v>9</v>
      </c>
      <c r="E230" s="31" t="s">
        <v>59</v>
      </c>
      <c r="F230" s="57"/>
      <c r="G230" s="57"/>
      <c r="H230" s="32">
        <f>SUM(F230:G230)*D230</f>
        <v>0</v>
      </c>
      <c r="I230" s="32">
        <f t="shared" si="93"/>
        <v>0</v>
      </c>
      <c r="J230" s="32">
        <f t="shared" si="94"/>
        <v>0</v>
      </c>
      <c r="K230" s="33">
        <f t="shared" si="95"/>
        <v>0</v>
      </c>
    </row>
    <row r="231" spans="1:11" s="13" customFormat="1" ht="28.5" customHeight="1">
      <c r="A231" s="59"/>
      <c r="B231" s="50" t="s">
        <v>295</v>
      </c>
      <c r="C231" s="94" t="s">
        <v>501</v>
      </c>
      <c r="D231" s="30">
        <v>2</v>
      </c>
      <c r="E231" s="31" t="s">
        <v>59</v>
      </c>
      <c r="F231" s="57"/>
      <c r="G231" s="57"/>
      <c r="H231" s="32">
        <f>SUM(F231:G231)*D231</f>
        <v>0</v>
      </c>
      <c r="I231" s="32">
        <f t="shared" si="93"/>
        <v>0</v>
      </c>
      <c r="J231" s="32">
        <f t="shared" si="94"/>
        <v>0</v>
      </c>
      <c r="K231" s="33">
        <f t="shared" si="95"/>
        <v>0</v>
      </c>
    </row>
    <row r="232" spans="1:11" s="1" customFormat="1" ht="12.75">
      <c r="A232" s="26"/>
      <c r="B232" s="50" t="s">
        <v>296</v>
      </c>
      <c r="C232" s="94" t="s">
        <v>297</v>
      </c>
      <c r="D232" s="30">
        <v>2</v>
      </c>
      <c r="E232" s="31" t="s">
        <v>11</v>
      </c>
      <c r="F232" s="57"/>
      <c r="G232" s="57"/>
      <c r="H232" s="32">
        <f t="shared" si="92"/>
        <v>0</v>
      </c>
      <c r="I232" s="32">
        <f t="shared" si="93"/>
        <v>0</v>
      </c>
      <c r="J232" s="32">
        <f t="shared" si="94"/>
        <v>0</v>
      </c>
      <c r="K232" s="33">
        <f t="shared" si="95"/>
        <v>0</v>
      </c>
    </row>
    <row r="233" spans="1:11" s="1" customFormat="1" ht="25.5">
      <c r="A233" s="27"/>
      <c r="B233" s="50" t="s">
        <v>298</v>
      </c>
      <c r="C233" s="94" t="s">
        <v>643</v>
      </c>
      <c r="D233" s="30">
        <v>3</v>
      </c>
      <c r="E233" s="28" t="s">
        <v>11</v>
      </c>
      <c r="F233" s="57"/>
      <c r="G233" s="57"/>
      <c r="H233" s="32">
        <f t="shared" si="92"/>
        <v>0</v>
      </c>
      <c r="I233" s="32">
        <f t="shared" si="93"/>
        <v>0</v>
      </c>
      <c r="J233" s="32">
        <f t="shared" si="94"/>
        <v>0</v>
      </c>
      <c r="K233" s="33">
        <f t="shared" si="95"/>
        <v>0</v>
      </c>
    </row>
    <row r="234" spans="1:11" s="13" customFormat="1" ht="25.5">
      <c r="A234" s="59"/>
      <c r="B234" s="50" t="s">
        <v>300</v>
      </c>
      <c r="C234" s="94" t="s">
        <v>502</v>
      </c>
      <c r="D234" s="30">
        <v>200</v>
      </c>
      <c r="E234" s="31" t="s">
        <v>18</v>
      </c>
      <c r="F234" s="57"/>
      <c r="G234" s="57"/>
      <c r="H234" s="32">
        <f t="shared" si="92"/>
        <v>0</v>
      </c>
      <c r="I234" s="32">
        <f t="shared" si="93"/>
        <v>0</v>
      </c>
      <c r="J234" s="32">
        <f t="shared" si="94"/>
        <v>0</v>
      </c>
      <c r="K234" s="33">
        <f t="shared" si="95"/>
        <v>0</v>
      </c>
    </row>
    <row r="235" spans="1:11" s="13" customFormat="1">
      <c r="A235" s="59"/>
      <c r="B235" s="50" t="s">
        <v>301</v>
      </c>
      <c r="C235" s="25" t="s">
        <v>299</v>
      </c>
      <c r="D235" s="30">
        <v>56</v>
      </c>
      <c r="E235" s="31" t="s">
        <v>59</v>
      </c>
      <c r="F235" s="57"/>
      <c r="G235" s="57"/>
      <c r="H235" s="32">
        <f t="shared" si="92"/>
        <v>0</v>
      </c>
      <c r="I235" s="32">
        <f t="shared" si="93"/>
        <v>0</v>
      </c>
      <c r="J235" s="32">
        <f t="shared" si="94"/>
        <v>0</v>
      </c>
      <c r="K235" s="33">
        <f t="shared" si="95"/>
        <v>0</v>
      </c>
    </row>
    <row r="236" spans="1:11" s="13" customFormat="1" ht="25.5">
      <c r="A236" s="59"/>
      <c r="B236" s="50" t="s">
        <v>302</v>
      </c>
      <c r="C236" s="25" t="s">
        <v>503</v>
      </c>
      <c r="D236" s="30">
        <v>10</v>
      </c>
      <c r="E236" s="31" t="s">
        <v>18</v>
      </c>
      <c r="F236" s="57"/>
      <c r="G236" s="57"/>
      <c r="H236" s="32">
        <f t="shared" si="92"/>
        <v>0</v>
      </c>
      <c r="I236" s="32">
        <f t="shared" si="93"/>
        <v>0</v>
      </c>
      <c r="J236" s="32">
        <f t="shared" si="94"/>
        <v>0</v>
      </c>
      <c r="K236" s="33">
        <f t="shared" si="95"/>
        <v>0</v>
      </c>
    </row>
    <row r="237" spans="1:11" s="13" customFormat="1">
      <c r="A237" s="59"/>
      <c r="B237" s="50" t="s">
        <v>303</v>
      </c>
      <c r="C237" s="25" t="s">
        <v>504</v>
      </c>
      <c r="D237" s="30">
        <v>20</v>
      </c>
      <c r="E237" s="31" t="s">
        <v>59</v>
      </c>
      <c r="F237" s="57"/>
      <c r="G237" s="57"/>
      <c r="H237" s="32">
        <f t="shared" si="92"/>
        <v>0</v>
      </c>
      <c r="I237" s="32">
        <f t="shared" si="93"/>
        <v>0</v>
      </c>
      <c r="J237" s="32">
        <f t="shared" si="94"/>
        <v>0</v>
      </c>
      <c r="K237" s="33">
        <f t="shared" si="95"/>
        <v>0</v>
      </c>
    </row>
    <row r="238" spans="1:11" s="13" customFormat="1">
      <c r="A238" s="59"/>
      <c r="B238" s="50" t="s">
        <v>304</v>
      </c>
      <c r="C238" s="25" t="s">
        <v>505</v>
      </c>
      <c r="D238" s="30">
        <v>10</v>
      </c>
      <c r="E238" s="31" t="s">
        <v>59</v>
      </c>
      <c r="F238" s="57"/>
      <c r="G238" s="57"/>
      <c r="H238" s="32">
        <f t="shared" si="92"/>
        <v>0</v>
      </c>
      <c r="I238" s="32">
        <f t="shared" si="93"/>
        <v>0</v>
      </c>
      <c r="J238" s="32">
        <f t="shared" si="94"/>
        <v>0</v>
      </c>
      <c r="K238" s="33">
        <f t="shared" si="95"/>
        <v>0</v>
      </c>
    </row>
    <row r="239" spans="1:11" s="13" customFormat="1">
      <c r="A239" s="59"/>
      <c r="B239" s="50" t="s">
        <v>305</v>
      </c>
      <c r="C239" s="25" t="s">
        <v>506</v>
      </c>
      <c r="D239" s="30">
        <v>90</v>
      </c>
      <c r="E239" s="31" t="s">
        <v>59</v>
      </c>
      <c r="F239" s="57"/>
      <c r="G239" s="57"/>
      <c r="H239" s="32">
        <f t="shared" si="92"/>
        <v>0</v>
      </c>
      <c r="I239" s="32">
        <f t="shared" si="93"/>
        <v>0</v>
      </c>
      <c r="J239" s="32">
        <f t="shared" si="94"/>
        <v>0</v>
      </c>
      <c r="K239" s="33">
        <f t="shared" si="95"/>
        <v>0</v>
      </c>
    </row>
    <row r="240" spans="1:11" s="13" customFormat="1">
      <c r="A240" s="59"/>
      <c r="B240" s="50" t="s">
        <v>306</v>
      </c>
      <c r="C240" s="25" t="s">
        <v>507</v>
      </c>
      <c r="D240" s="30">
        <v>105</v>
      </c>
      <c r="E240" s="31" t="s">
        <v>59</v>
      </c>
      <c r="F240" s="57"/>
      <c r="G240" s="57"/>
      <c r="H240" s="32">
        <f t="shared" si="92"/>
        <v>0</v>
      </c>
      <c r="I240" s="32">
        <f t="shared" si="93"/>
        <v>0</v>
      </c>
      <c r="J240" s="32">
        <f t="shared" si="94"/>
        <v>0</v>
      </c>
      <c r="K240" s="33">
        <f t="shared" si="95"/>
        <v>0</v>
      </c>
    </row>
    <row r="241" spans="1:76" s="13" customFormat="1">
      <c r="A241" s="59"/>
      <c r="B241" s="50" t="s">
        <v>307</v>
      </c>
      <c r="C241" s="25" t="s">
        <v>508</v>
      </c>
      <c r="D241" s="30">
        <v>20</v>
      </c>
      <c r="E241" s="31" t="s">
        <v>59</v>
      </c>
      <c r="F241" s="57"/>
      <c r="G241" s="57"/>
      <c r="H241" s="32">
        <f t="shared" si="92"/>
        <v>0</v>
      </c>
      <c r="I241" s="32">
        <f t="shared" si="93"/>
        <v>0</v>
      </c>
      <c r="J241" s="32">
        <f t="shared" si="94"/>
        <v>0</v>
      </c>
      <c r="K241" s="33">
        <f t="shared" si="95"/>
        <v>0</v>
      </c>
    </row>
    <row r="242" spans="1:76" s="13" customFormat="1">
      <c r="A242" s="59"/>
      <c r="B242" s="50" t="s">
        <v>308</v>
      </c>
      <c r="C242" s="25" t="s">
        <v>509</v>
      </c>
      <c r="D242" s="30">
        <v>3</v>
      </c>
      <c r="E242" s="31" t="s">
        <v>59</v>
      </c>
      <c r="F242" s="57"/>
      <c r="G242" s="57"/>
      <c r="H242" s="32">
        <f t="shared" si="92"/>
        <v>0</v>
      </c>
      <c r="I242" s="32">
        <f t="shared" si="93"/>
        <v>0</v>
      </c>
      <c r="J242" s="32">
        <f t="shared" si="94"/>
        <v>0</v>
      </c>
      <c r="K242" s="33">
        <f t="shared" si="95"/>
        <v>0</v>
      </c>
    </row>
    <row r="243" spans="1:76" s="13" customFormat="1">
      <c r="A243" s="59"/>
      <c r="B243" s="50" t="s">
        <v>309</v>
      </c>
      <c r="C243" s="25" t="s">
        <v>704</v>
      </c>
      <c r="D243" s="30">
        <v>6</v>
      </c>
      <c r="E243" s="31" t="s">
        <v>288</v>
      </c>
      <c r="F243" s="57"/>
      <c r="G243" s="57"/>
      <c r="H243" s="32">
        <f t="shared" si="92"/>
        <v>0</v>
      </c>
      <c r="I243" s="32">
        <f t="shared" si="93"/>
        <v>0</v>
      </c>
      <c r="J243" s="32">
        <f t="shared" si="94"/>
        <v>0</v>
      </c>
      <c r="K243" s="33">
        <f t="shared" si="95"/>
        <v>0</v>
      </c>
    </row>
    <row r="244" spans="1:76" s="13" customFormat="1">
      <c r="A244" s="59"/>
      <c r="B244" s="50" t="s">
        <v>316</v>
      </c>
      <c r="C244" s="25" t="s">
        <v>510</v>
      </c>
      <c r="D244" s="30">
        <v>1</v>
      </c>
      <c r="E244" s="31" t="s">
        <v>288</v>
      </c>
      <c r="F244" s="57"/>
      <c r="G244" s="57"/>
      <c r="H244" s="32">
        <f t="shared" si="92"/>
        <v>0</v>
      </c>
      <c r="I244" s="32">
        <f t="shared" si="93"/>
        <v>0</v>
      </c>
      <c r="J244" s="32">
        <f t="shared" si="94"/>
        <v>0</v>
      </c>
      <c r="K244" s="33">
        <f t="shared" si="95"/>
        <v>0</v>
      </c>
    </row>
    <row r="245" spans="1:76" s="13" customFormat="1" ht="15" customHeight="1">
      <c r="A245" s="59"/>
      <c r="B245" s="50" t="s">
        <v>317</v>
      </c>
      <c r="C245" s="25" t="s">
        <v>310</v>
      </c>
      <c r="D245" s="30"/>
      <c r="E245" s="31"/>
      <c r="F245" s="32"/>
      <c r="G245" s="32"/>
      <c r="H245" s="32"/>
      <c r="I245" s="32"/>
      <c r="J245" s="32"/>
      <c r="K245" s="33"/>
    </row>
    <row r="246" spans="1:76" s="13" customFormat="1">
      <c r="A246" s="59"/>
      <c r="B246" s="50" t="s">
        <v>674</v>
      </c>
      <c r="C246" s="25" t="s">
        <v>311</v>
      </c>
      <c r="D246" s="30">
        <v>13</v>
      </c>
      <c r="E246" s="31" t="s">
        <v>59</v>
      </c>
      <c r="F246" s="57"/>
      <c r="G246" s="57"/>
      <c r="H246" s="32">
        <f t="shared" ref="H246:H255" si="96">SUM(F246:G246)*D246</f>
        <v>0</v>
      </c>
      <c r="I246" s="32">
        <f t="shared" ref="I246:I261" si="97">IF(F246="x,xx","x,xx",ROUND(F246*(1+$K$4),2))</f>
        <v>0</v>
      </c>
      <c r="J246" s="32">
        <f t="shared" ref="J246:J261" si="98">IF(G246="x,xx","x,xx",ROUND(G246*(1+$K$4),2))</f>
        <v>0</v>
      </c>
      <c r="K246" s="33">
        <f t="shared" ref="K246:K255" si="99">SUM(I246:J246)*D246</f>
        <v>0</v>
      </c>
    </row>
    <row r="247" spans="1:76" s="2" customFormat="1" ht="12" customHeight="1">
      <c r="A247" s="26"/>
      <c r="B247" s="50" t="s">
        <v>675</v>
      </c>
      <c r="C247" s="25" t="s">
        <v>312</v>
      </c>
      <c r="D247" s="30">
        <v>10</v>
      </c>
      <c r="E247" s="31" t="s">
        <v>59</v>
      </c>
      <c r="F247" s="57"/>
      <c r="G247" s="57"/>
      <c r="H247" s="32">
        <f t="shared" si="96"/>
        <v>0</v>
      </c>
      <c r="I247" s="32">
        <f t="shared" si="97"/>
        <v>0</v>
      </c>
      <c r="J247" s="32">
        <f t="shared" si="98"/>
        <v>0</v>
      </c>
      <c r="K247" s="33">
        <f t="shared" si="99"/>
        <v>0</v>
      </c>
    </row>
    <row r="248" spans="1:76" s="2" customFormat="1" ht="12" customHeight="1">
      <c r="A248" s="26"/>
      <c r="B248" s="50" t="s">
        <v>676</v>
      </c>
      <c r="C248" s="25" t="s">
        <v>313</v>
      </c>
      <c r="D248" s="30">
        <v>6</v>
      </c>
      <c r="E248" s="31" t="s">
        <v>59</v>
      </c>
      <c r="F248" s="57"/>
      <c r="G248" s="57"/>
      <c r="H248" s="32">
        <f t="shared" si="96"/>
        <v>0</v>
      </c>
      <c r="I248" s="32">
        <f t="shared" si="97"/>
        <v>0</v>
      </c>
      <c r="J248" s="32">
        <f t="shared" si="98"/>
        <v>0</v>
      </c>
      <c r="K248" s="33">
        <f t="shared" si="99"/>
        <v>0</v>
      </c>
    </row>
    <row r="249" spans="1:76" s="2" customFormat="1" ht="12" customHeight="1">
      <c r="A249" s="26"/>
      <c r="B249" s="50" t="s">
        <v>677</v>
      </c>
      <c r="C249" s="25" t="s">
        <v>314</v>
      </c>
      <c r="D249" s="30">
        <v>4</v>
      </c>
      <c r="E249" s="31" t="s">
        <v>59</v>
      </c>
      <c r="F249" s="57"/>
      <c r="G249" s="57"/>
      <c r="H249" s="32">
        <f>SUM(F249:G249)*D249</f>
        <v>0</v>
      </c>
      <c r="I249" s="32">
        <f t="shared" si="97"/>
        <v>0</v>
      </c>
      <c r="J249" s="32">
        <f t="shared" si="98"/>
        <v>0</v>
      </c>
      <c r="K249" s="33">
        <f t="shared" si="99"/>
        <v>0</v>
      </c>
    </row>
    <row r="250" spans="1:76" s="2" customFormat="1" ht="12" customHeight="1">
      <c r="A250" s="26"/>
      <c r="B250" s="50" t="s">
        <v>678</v>
      </c>
      <c r="C250" s="25" t="s">
        <v>315</v>
      </c>
      <c r="D250" s="30">
        <v>4</v>
      </c>
      <c r="E250" s="31" t="s">
        <v>59</v>
      </c>
      <c r="F250" s="57"/>
      <c r="G250" s="57"/>
      <c r="H250" s="32">
        <f>SUM(F250:G250)*D250</f>
        <v>0</v>
      </c>
      <c r="I250" s="32">
        <f t="shared" si="97"/>
        <v>0</v>
      </c>
      <c r="J250" s="32">
        <f t="shared" si="98"/>
        <v>0</v>
      </c>
      <c r="K250" s="33">
        <f t="shared" si="99"/>
        <v>0</v>
      </c>
    </row>
    <row r="251" spans="1:76" s="77" customFormat="1" ht="12.75">
      <c r="A251" s="59"/>
      <c r="B251" s="50" t="s">
        <v>319</v>
      </c>
      <c r="C251" s="76" t="s">
        <v>705</v>
      </c>
      <c r="D251" s="72">
        <v>2</v>
      </c>
      <c r="E251" s="31" t="s">
        <v>288</v>
      </c>
      <c r="F251" s="57"/>
      <c r="G251" s="57"/>
      <c r="H251" s="32">
        <f t="shared" si="96"/>
        <v>0</v>
      </c>
      <c r="I251" s="32">
        <f t="shared" si="97"/>
        <v>0</v>
      </c>
      <c r="J251" s="32">
        <f t="shared" si="98"/>
        <v>0</v>
      </c>
      <c r="K251" s="33">
        <f t="shared" si="99"/>
        <v>0</v>
      </c>
    </row>
    <row r="252" spans="1:76" s="77" customFormat="1" ht="15.75" customHeight="1">
      <c r="A252" s="51"/>
      <c r="B252" s="50" t="s">
        <v>320</v>
      </c>
      <c r="C252" s="76" t="s">
        <v>318</v>
      </c>
      <c r="D252" s="72">
        <v>2</v>
      </c>
      <c r="E252" s="52" t="s">
        <v>288</v>
      </c>
      <c r="F252" s="57"/>
      <c r="G252" s="58"/>
      <c r="H252" s="32">
        <f t="shared" si="96"/>
        <v>0</v>
      </c>
      <c r="I252" s="32">
        <f t="shared" si="97"/>
        <v>0</v>
      </c>
      <c r="J252" s="32">
        <f t="shared" si="98"/>
        <v>0</v>
      </c>
      <c r="K252" s="33">
        <f t="shared" si="99"/>
        <v>0</v>
      </c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  <c r="AJ252" s="78"/>
      <c r="AK252" s="78"/>
      <c r="AL252" s="78"/>
      <c r="AM252" s="78"/>
      <c r="AN252" s="78"/>
      <c r="AO252" s="78"/>
      <c r="AP252" s="78"/>
      <c r="AQ252" s="78"/>
      <c r="AR252" s="78"/>
      <c r="AS252" s="78"/>
      <c r="AT252" s="78"/>
      <c r="AU252" s="78"/>
      <c r="AV252" s="78"/>
      <c r="AW252" s="78"/>
      <c r="AX252" s="78"/>
      <c r="AY252" s="78"/>
      <c r="AZ252" s="78"/>
      <c r="BA252" s="78"/>
      <c r="BB252" s="78"/>
      <c r="BC252" s="78"/>
      <c r="BD252" s="78"/>
      <c r="BE252" s="78"/>
      <c r="BF252" s="78"/>
      <c r="BG252" s="78"/>
      <c r="BH252" s="78"/>
      <c r="BI252" s="78"/>
      <c r="BJ252" s="78"/>
      <c r="BK252" s="78"/>
      <c r="BL252" s="78"/>
      <c r="BM252" s="78"/>
      <c r="BN252" s="78"/>
      <c r="BO252" s="78"/>
      <c r="BP252" s="78"/>
      <c r="BQ252" s="78"/>
      <c r="BR252" s="78"/>
      <c r="BS252" s="78"/>
      <c r="BT252" s="78"/>
      <c r="BU252" s="78"/>
      <c r="BV252" s="78"/>
      <c r="BW252" s="78"/>
      <c r="BX252" s="78"/>
    </row>
    <row r="253" spans="1:76" s="15" customFormat="1" ht="38.25">
      <c r="A253" s="59"/>
      <c r="B253" s="50" t="s">
        <v>321</v>
      </c>
      <c r="C253" s="94" t="s">
        <v>579</v>
      </c>
      <c r="D253" s="30">
        <v>4</v>
      </c>
      <c r="E253" s="31" t="s">
        <v>59</v>
      </c>
      <c r="F253" s="57"/>
      <c r="G253" s="57"/>
      <c r="H253" s="32">
        <f t="shared" si="96"/>
        <v>0</v>
      </c>
      <c r="I253" s="32">
        <f t="shared" si="97"/>
        <v>0</v>
      </c>
      <c r="J253" s="32">
        <f t="shared" si="98"/>
        <v>0</v>
      </c>
      <c r="K253" s="33">
        <f t="shared" si="99"/>
        <v>0</v>
      </c>
    </row>
    <row r="254" spans="1:76" s="13" customFormat="1" ht="38.25">
      <c r="A254" s="59"/>
      <c r="B254" s="50" t="s">
        <v>540</v>
      </c>
      <c r="C254" s="94" t="s">
        <v>511</v>
      </c>
      <c r="D254" s="30">
        <v>13</v>
      </c>
      <c r="E254" s="31" t="s">
        <v>59</v>
      </c>
      <c r="F254" s="57"/>
      <c r="G254" s="57"/>
      <c r="H254" s="32">
        <f t="shared" si="96"/>
        <v>0</v>
      </c>
      <c r="I254" s="32">
        <f t="shared" si="97"/>
        <v>0</v>
      </c>
      <c r="J254" s="32">
        <f t="shared" si="98"/>
        <v>0</v>
      </c>
      <c r="K254" s="33">
        <f t="shared" si="99"/>
        <v>0</v>
      </c>
    </row>
    <row r="255" spans="1:76" s="13" customFormat="1" ht="38.25">
      <c r="A255" s="59"/>
      <c r="B255" s="50" t="s">
        <v>541</v>
      </c>
      <c r="C255" s="94" t="s">
        <v>512</v>
      </c>
      <c r="D255" s="30">
        <v>5</v>
      </c>
      <c r="E255" s="31" t="s">
        <v>59</v>
      </c>
      <c r="F255" s="57"/>
      <c r="G255" s="57"/>
      <c r="H255" s="32">
        <f t="shared" si="96"/>
        <v>0</v>
      </c>
      <c r="I255" s="32">
        <f t="shared" si="97"/>
        <v>0</v>
      </c>
      <c r="J255" s="32">
        <f t="shared" si="98"/>
        <v>0</v>
      </c>
      <c r="K255" s="33">
        <f t="shared" si="99"/>
        <v>0</v>
      </c>
    </row>
    <row r="256" spans="1:76" s="13" customFormat="1" ht="12" customHeight="1">
      <c r="A256" s="59"/>
      <c r="B256" s="50" t="s">
        <v>542</v>
      </c>
      <c r="C256" s="25" t="s">
        <v>513</v>
      </c>
      <c r="D256" s="72"/>
      <c r="E256" s="31"/>
      <c r="F256" s="32"/>
      <c r="G256" s="32"/>
      <c r="H256" s="32"/>
      <c r="I256" s="32">
        <f t="shared" si="97"/>
        <v>0</v>
      </c>
      <c r="J256" s="32">
        <f t="shared" si="98"/>
        <v>0</v>
      </c>
      <c r="K256" s="33"/>
    </row>
    <row r="257" spans="1:11" s="13" customFormat="1" ht="12" customHeight="1">
      <c r="A257" s="59"/>
      <c r="B257" s="60" t="s">
        <v>543</v>
      </c>
      <c r="C257" s="25" t="s">
        <v>323</v>
      </c>
      <c r="D257" s="30">
        <v>120</v>
      </c>
      <c r="E257" s="31" t="s">
        <v>18</v>
      </c>
      <c r="F257" s="57"/>
      <c r="G257" s="57"/>
      <c r="H257" s="32">
        <f>SUM(F257:G257)*D257</f>
        <v>0</v>
      </c>
      <c r="I257" s="32">
        <f t="shared" si="97"/>
        <v>0</v>
      </c>
      <c r="J257" s="32">
        <f t="shared" si="98"/>
        <v>0</v>
      </c>
      <c r="K257" s="33">
        <f>SUM(I257:J257)*D257</f>
        <v>0</v>
      </c>
    </row>
    <row r="258" spans="1:11" s="13" customFormat="1" ht="12" customHeight="1">
      <c r="A258" s="59"/>
      <c r="B258" s="60" t="s">
        <v>679</v>
      </c>
      <c r="C258" s="25" t="s">
        <v>324</v>
      </c>
      <c r="D258" s="30">
        <v>120</v>
      </c>
      <c r="E258" s="31" t="s">
        <v>18</v>
      </c>
      <c r="F258" s="57"/>
      <c r="G258" s="57"/>
      <c r="H258" s="32">
        <f>SUM(F258:G258)*D258</f>
        <v>0</v>
      </c>
      <c r="I258" s="32">
        <f t="shared" si="97"/>
        <v>0</v>
      </c>
      <c r="J258" s="32">
        <f t="shared" si="98"/>
        <v>0</v>
      </c>
      <c r="K258" s="33">
        <f>SUM(I258:J258)*D258</f>
        <v>0</v>
      </c>
    </row>
    <row r="259" spans="1:11" s="13" customFormat="1" ht="12" customHeight="1">
      <c r="A259" s="59"/>
      <c r="B259" s="60" t="s">
        <v>680</v>
      </c>
      <c r="C259" s="25" t="s">
        <v>325</v>
      </c>
      <c r="D259" s="30">
        <v>20</v>
      </c>
      <c r="E259" s="31" t="s">
        <v>18</v>
      </c>
      <c r="F259" s="57"/>
      <c r="G259" s="57"/>
      <c r="H259" s="32">
        <f>SUM(F259:G259)*D259</f>
        <v>0</v>
      </c>
      <c r="I259" s="32">
        <f t="shared" si="97"/>
        <v>0</v>
      </c>
      <c r="J259" s="32">
        <f t="shared" si="98"/>
        <v>0</v>
      </c>
      <c r="K259" s="33">
        <f>SUM(I259:J259)*D259</f>
        <v>0</v>
      </c>
    </row>
    <row r="260" spans="1:11" s="13" customFormat="1" ht="12" customHeight="1">
      <c r="A260" s="59"/>
      <c r="B260" s="60" t="s">
        <v>681</v>
      </c>
      <c r="C260" s="25" t="s">
        <v>326</v>
      </c>
      <c r="D260" s="30">
        <v>70</v>
      </c>
      <c r="E260" s="31" t="s">
        <v>18</v>
      </c>
      <c r="F260" s="57"/>
      <c r="G260" s="57"/>
      <c r="H260" s="32">
        <f>SUM(F260:G260)*D260</f>
        <v>0</v>
      </c>
      <c r="I260" s="32">
        <f t="shared" si="97"/>
        <v>0</v>
      </c>
      <c r="J260" s="32">
        <f t="shared" si="98"/>
        <v>0</v>
      </c>
      <c r="K260" s="33">
        <f>SUM(I260:J260)*D260</f>
        <v>0</v>
      </c>
    </row>
    <row r="261" spans="1:11" s="13" customFormat="1" ht="12" customHeight="1">
      <c r="A261" s="59"/>
      <c r="B261" s="60" t="s">
        <v>682</v>
      </c>
      <c r="C261" s="25" t="s">
        <v>637</v>
      </c>
      <c r="D261" s="30">
        <v>6</v>
      </c>
      <c r="E261" s="31" t="s">
        <v>18</v>
      </c>
      <c r="F261" s="57"/>
      <c r="G261" s="57"/>
      <c r="H261" s="32">
        <f>SUM(F261:G261)*D261</f>
        <v>0</v>
      </c>
      <c r="I261" s="32">
        <f t="shared" si="97"/>
        <v>0</v>
      </c>
      <c r="J261" s="32">
        <f t="shared" si="98"/>
        <v>0</v>
      </c>
      <c r="K261" s="33">
        <f>SUM(I261:J261)*D261</f>
        <v>0</v>
      </c>
    </row>
    <row r="262" spans="1:11" s="13" customFormat="1" ht="12" customHeight="1">
      <c r="A262" s="59"/>
      <c r="B262" s="79" t="s">
        <v>322</v>
      </c>
      <c r="C262" s="25" t="s">
        <v>514</v>
      </c>
      <c r="D262" s="72"/>
      <c r="E262" s="31"/>
      <c r="F262" s="32"/>
      <c r="G262" s="32"/>
      <c r="H262" s="32"/>
      <c r="I262" s="32"/>
      <c r="J262" s="32"/>
      <c r="K262" s="33"/>
    </row>
    <row r="263" spans="1:11" s="13" customFormat="1" ht="12" customHeight="1">
      <c r="A263" s="59"/>
      <c r="B263" s="79" t="s">
        <v>683</v>
      </c>
      <c r="C263" s="25" t="s">
        <v>324</v>
      </c>
      <c r="D263" s="72">
        <v>20</v>
      </c>
      <c r="E263" s="31" t="s">
        <v>18</v>
      </c>
      <c r="F263" s="57"/>
      <c r="G263" s="57"/>
      <c r="H263" s="32">
        <f>SUM(F263:G263)*D263</f>
        <v>0</v>
      </c>
      <c r="I263" s="32">
        <f t="shared" ref="I263:I302" si="100">IF(F263="x,xx","x,xx",ROUND(F263*(1+$K$4),2))</f>
        <v>0</v>
      </c>
      <c r="J263" s="32">
        <f t="shared" ref="J263:J302" si="101">IF(G263="x,xx","x,xx",ROUND(G263*(1+$K$4),2))</f>
        <v>0</v>
      </c>
      <c r="K263" s="33">
        <f t="shared" ref="K263:K302" si="102">SUM(I263:J263)*D263</f>
        <v>0</v>
      </c>
    </row>
    <row r="264" spans="1:11" s="13" customFormat="1" ht="12" customHeight="1">
      <c r="A264" s="59"/>
      <c r="B264" s="79" t="s">
        <v>327</v>
      </c>
      <c r="C264" s="25" t="s">
        <v>329</v>
      </c>
      <c r="D264" s="72">
        <v>20</v>
      </c>
      <c r="E264" s="31" t="s">
        <v>18</v>
      </c>
      <c r="F264" s="57"/>
      <c r="G264" s="57"/>
      <c r="H264" s="32">
        <f>SUM(F264,G264)*D264</f>
        <v>0</v>
      </c>
      <c r="I264" s="32">
        <f t="shared" si="100"/>
        <v>0</v>
      </c>
      <c r="J264" s="32">
        <f t="shared" si="101"/>
        <v>0</v>
      </c>
      <c r="K264" s="33">
        <f t="shared" si="102"/>
        <v>0</v>
      </c>
    </row>
    <row r="265" spans="1:11" s="13" customFormat="1" ht="12" customHeight="1">
      <c r="A265" s="59"/>
      <c r="B265" s="79" t="s">
        <v>328</v>
      </c>
      <c r="C265" s="25" t="s">
        <v>706</v>
      </c>
      <c r="D265" s="72">
        <v>20</v>
      </c>
      <c r="E265" s="31" t="s">
        <v>18</v>
      </c>
      <c r="F265" s="57"/>
      <c r="G265" s="57"/>
      <c r="H265" s="32">
        <f>SUM(F265,G265)*D265</f>
        <v>0</v>
      </c>
      <c r="I265" s="32">
        <f t="shared" si="100"/>
        <v>0</v>
      </c>
      <c r="J265" s="32">
        <f t="shared" si="101"/>
        <v>0</v>
      </c>
      <c r="K265" s="33">
        <f t="shared" si="102"/>
        <v>0</v>
      </c>
    </row>
    <row r="266" spans="1:11" s="13" customFormat="1" ht="12" customHeight="1">
      <c r="A266" s="59"/>
      <c r="B266" s="79" t="s">
        <v>330</v>
      </c>
      <c r="C266" s="25" t="s">
        <v>644</v>
      </c>
      <c r="D266" s="72">
        <v>50</v>
      </c>
      <c r="E266" s="31" t="s">
        <v>288</v>
      </c>
      <c r="F266" s="57"/>
      <c r="G266" s="57"/>
      <c r="H266" s="32">
        <f>SUM(F266,G266)*D266</f>
        <v>0</v>
      </c>
      <c r="I266" s="32">
        <f t="shared" si="100"/>
        <v>0</v>
      </c>
      <c r="J266" s="32">
        <f t="shared" si="101"/>
        <v>0</v>
      </c>
      <c r="K266" s="33">
        <f t="shared" si="102"/>
        <v>0</v>
      </c>
    </row>
    <row r="267" spans="1:11" s="13" customFormat="1" ht="12" customHeight="1">
      <c r="A267" s="59"/>
      <c r="B267" s="79" t="s">
        <v>331</v>
      </c>
      <c r="C267" s="25" t="s">
        <v>707</v>
      </c>
      <c r="D267" s="72">
        <v>6</v>
      </c>
      <c r="E267" s="31" t="s">
        <v>18</v>
      </c>
      <c r="F267" s="57"/>
      <c r="G267" s="57"/>
      <c r="H267" s="32">
        <f t="shared" ref="H267:H302" si="103">SUM(F267,G267)*D267</f>
        <v>0</v>
      </c>
      <c r="I267" s="32">
        <f t="shared" si="100"/>
        <v>0</v>
      </c>
      <c r="J267" s="32">
        <f t="shared" si="101"/>
        <v>0</v>
      </c>
      <c r="K267" s="33">
        <f t="shared" si="102"/>
        <v>0</v>
      </c>
    </row>
    <row r="268" spans="1:11" s="13" customFormat="1" ht="15.75" customHeight="1">
      <c r="A268" s="59"/>
      <c r="B268" s="79" t="s">
        <v>332</v>
      </c>
      <c r="C268" s="25" t="s">
        <v>645</v>
      </c>
      <c r="D268" s="72">
        <v>4</v>
      </c>
      <c r="E268" s="31" t="s">
        <v>288</v>
      </c>
      <c r="F268" s="57"/>
      <c r="G268" s="57"/>
      <c r="H268" s="32">
        <f t="shared" si="103"/>
        <v>0</v>
      </c>
      <c r="I268" s="32">
        <f t="shared" si="100"/>
        <v>0</v>
      </c>
      <c r="J268" s="32">
        <f t="shared" si="101"/>
        <v>0</v>
      </c>
      <c r="K268" s="33">
        <f t="shared" si="102"/>
        <v>0</v>
      </c>
    </row>
    <row r="269" spans="1:11" s="13" customFormat="1" ht="12" customHeight="1">
      <c r="A269" s="59"/>
      <c r="B269" s="79" t="s">
        <v>333</v>
      </c>
      <c r="C269" s="25" t="s">
        <v>708</v>
      </c>
      <c r="D269" s="72">
        <v>40</v>
      </c>
      <c r="E269" s="31" t="s">
        <v>18</v>
      </c>
      <c r="F269" s="57"/>
      <c r="G269" s="57"/>
      <c r="H269" s="32">
        <f t="shared" si="103"/>
        <v>0</v>
      </c>
      <c r="I269" s="32">
        <f t="shared" si="100"/>
        <v>0</v>
      </c>
      <c r="J269" s="32">
        <f t="shared" si="101"/>
        <v>0</v>
      </c>
      <c r="K269" s="33">
        <f t="shared" si="102"/>
        <v>0</v>
      </c>
    </row>
    <row r="270" spans="1:11" s="13" customFormat="1" ht="12" customHeight="1">
      <c r="A270" s="59"/>
      <c r="B270" s="79" t="s">
        <v>544</v>
      </c>
      <c r="C270" s="25" t="s">
        <v>336</v>
      </c>
      <c r="D270" s="72">
        <v>10</v>
      </c>
      <c r="E270" s="31" t="s">
        <v>337</v>
      </c>
      <c r="F270" s="57"/>
      <c r="G270" s="57"/>
      <c r="H270" s="32">
        <f t="shared" si="103"/>
        <v>0</v>
      </c>
      <c r="I270" s="32">
        <f t="shared" si="100"/>
        <v>0</v>
      </c>
      <c r="J270" s="32">
        <f t="shared" si="101"/>
        <v>0</v>
      </c>
      <c r="K270" s="33">
        <f t="shared" si="102"/>
        <v>0</v>
      </c>
    </row>
    <row r="271" spans="1:11" s="13" customFormat="1" ht="12" customHeight="1">
      <c r="A271" s="59"/>
      <c r="B271" s="79" t="s">
        <v>545</v>
      </c>
      <c r="C271" s="25" t="s">
        <v>339</v>
      </c>
      <c r="D271" s="72">
        <v>10</v>
      </c>
      <c r="E271" s="31" t="s">
        <v>11</v>
      </c>
      <c r="F271" s="57"/>
      <c r="G271" s="57"/>
      <c r="H271" s="32">
        <f t="shared" si="103"/>
        <v>0</v>
      </c>
      <c r="I271" s="32">
        <f t="shared" si="100"/>
        <v>0</v>
      </c>
      <c r="J271" s="32">
        <f t="shared" si="101"/>
        <v>0</v>
      </c>
      <c r="K271" s="33">
        <f t="shared" si="102"/>
        <v>0</v>
      </c>
    </row>
    <row r="272" spans="1:11" s="13" customFormat="1" ht="12" customHeight="1">
      <c r="A272" s="59"/>
      <c r="B272" s="79" t="s">
        <v>546</v>
      </c>
      <c r="C272" s="25" t="s">
        <v>341</v>
      </c>
      <c r="D272" s="72">
        <v>5</v>
      </c>
      <c r="E272" s="31" t="s">
        <v>11</v>
      </c>
      <c r="F272" s="57"/>
      <c r="G272" s="57"/>
      <c r="H272" s="32">
        <f t="shared" si="103"/>
        <v>0</v>
      </c>
      <c r="I272" s="32">
        <f t="shared" si="100"/>
        <v>0</v>
      </c>
      <c r="J272" s="32">
        <f t="shared" si="101"/>
        <v>0</v>
      </c>
      <c r="K272" s="33">
        <f t="shared" si="102"/>
        <v>0</v>
      </c>
    </row>
    <row r="273" spans="1:11" s="13" customFormat="1" ht="12" customHeight="1">
      <c r="A273" s="59"/>
      <c r="B273" s="79" t="s">
        <v>547</v>
      </c>
      <c r="C273" s="25" t="s">
        <v>343</v>
      </c>
      <c r="D273" s="72">
        <v>10</v>
      </c>
      <c r="E273" s="31" t="s">
        <v>11</v>
      </c>
      <c r="F273" s="57"/>
      <c r="G273" s="57"/>
      <c r="H273" s="32">
        <f t="shared" si="103"/>
        <v>0</v>
      </c>
      <c r="I273" s="32">
        <f t="shared" si="100"/>
        <v>0</v>
      </c>
      <c r="J273" s="32">
        <f t="shared" si="101"/>
        <v>0</v>
      </c>
      <c r="K273" s="33">
        <f t="shared" si="102"/>
        <v>0</v>
      </c>
    </row>
    <row r="274" spans="1:11" s="13" customFormat="1" ht="12" customHeight="1">
      <c r="A274" s="59"/>
      <c r="B274" s="79" t="s">
        <v>548</v>
      </c>
      <c r="C274" s="25" t="s">
        <v>345</v>
      </c>
      <c r="D274" s="72">
        <v>40</v>
      </c>
      <c r="E274" s="31" t="s">
        <v>18</v>
      </c>
      <c r="F274" s="57"/>
      <c r="G274" s="57"/>
      <c r="H274" s="32">
        <f t="shared" si="103"/>
        <v>0</v>
      </c>
      <c r="I274" s="32">
        <f t="shared" si="100"/>
        <v>0</v>
      </c>
      <c r="J274" s="32">
        <f t="shared" si="101"/>
        <v>0</v>
      </c>
      <c r="K274" s="33">
        <f t="shared" si="102"/>
        <v>0</v>
      </c>
    </row>
    <row r="275" spans="1:11" s="13" customFormat="1" ht="12" customHeight="1">
      <c r="A275" s="59"/>
      <c r="B275" s="79" t="s">
        <v>549</v>
      </c>
      <c r="C275" s="25" t="s">
        <v>347</v>
      </c>
      <c r="D275" s="72">
        <v>40</v>
      </c>
      <c r="E275" s="31" t="s">
        <v>18</v>
      </c>
      <c r="F275" s="57"/>
      <c r="G275" s="57"/>
      <c r="H275" s="32">
        <f t="shared" si="103"/>
        <v>0</v>
      </c>
      <c r="I275" s="32">
        <f t="shared" si="100"/>
        <v>0</v>
      </c>
      <c r="J275" s="32">
        <f t="shared" si="101"/>
        <v>0</v>
      </c>
      <c r="K275" s="33">
        <f t="shared" si="102"/>
        <v>0</v>
      </c>
    </row>
    <row r="276" spans="1:11" s="13" customFormat="1" ht="12" customHeight="1">
      <c r="A276" s="59"/>
      <c r="B276" s="79" t="s">
        <v>550</v>
      </c>
      <c r="C276" s="25" t="s">
        <v>349</v>
      </c>
      <c r="D276" s="72">
        <v>15</v>
      </c>
      <c r="E276" s="31" t="s">
        <v>59</v>
      </c>
      <c r="F276" s="57"/>
      <c r="G276" s="57"/>
      <c r="H276" s="32">
        <f t="shared" si="103"/>
        <v>0</v>
      </c>
      <c r="I276" s="32">
        <f t="shared" si="100"/>
        <v>0</v>
      </c>
      <c r="J276" s="32">
        <f t="shared" si="101"/>
        <v>0</v>
      </c>
      <c r="K276" s="33">
        <f t="shared" si="102"/>
        <v>0</v>
      </c>
    </row>
    <row r="277" spans="1:11" s="13" customFormat="1" ht="12" customHeight="1">
      <c r="A277" s="59"/>
      <c r="B277" s="79" t="s">
        <v>551</v>
      </c>
      <c r="C277" s="25" t="s">
        <v>350</v>
      </c>
      <c r="D277" s="72">
        <v>1</v>
      </c>
      <c r="E277" s="31" t="s">
        <v>59</v>
      </c>
      <c r="F277" s="57"/>
      <c r="G277" s="57"/>
      <c r="H277" s="32">
        <f t="shared" si="103"/>
        <v>0</v>
      </c>
      <c r="I277" s="32">
        <f t="shared" si="100"/>
        <v>0</v>
      </c>
      <c r="J277" s="32">
        <f t="shared" si="101"/>
        <v>0</v>
      </c>
      <c r="K277" s="33">
        <f t="shared" si="102"/>
        <v>0</v>
      </c>
    </row>
    <row r="278" spans="1:11" s="13" customFormat="1" ht="12" customHeight="1">
      <c r="A278" s="59"/>
      <c r="B278" s="60" t="s">
        <v>355</v>
      </c>
      <c r="C278" s="25" t="s">
        <v>533</v>
      </c>
      <c r="D278" s="30">
        <v>3</v>
      </c>
      <c r="E278" s="31" t="s">
        <v>59</v>
      </c>
      <c r="F278" s="57"/>
      <c r="G278" s="57"/>
      <c r="H278" s="32">
        <f>SUM(F278,G278)*D278</f>
        <v>0</v>
      </c>
      <c r="I278" s="32">
        <f t="shared" si="100"/>
        <v>0</v>
      </c>
      <c r="J278" s="32">
        <f t="shared" si="101"/>
        <v>0</v>
      </c>
      <c r="K278" s="33">
        <f>SUM(I278:J278)*D278</f>
        <v>0</v>
      </c>
    </row>
    <row r="279" spans="1:11" s="13" customFormat="1" ht="12" customHeight="1">
      <c r="A279" s="59"/>
      <c r="B279" s="60" t="s">
        <v>357</v>
      </c>
      <c r="C279" s="25" t="s">
        <v>534</v>
      </c>
      <c r="D279" s="30">
        <v>2</v>
      </c>
      <c r="E279" s="31" t="s">
        <v>59</v>
      </c>
      <c r="F279" s="57"/>
      <c r="G279" s="57"/>
      <c r="H279" s="32">
        <f t="shared" si="103"/>
        <v>0</v>
      </c>
      <c r="I279" s="32">
        <f t="shared" si="100"/>
        <v>0</v>
      </c>
      <c r="J279" s="32">
        <f t="shared" si="101"/>
        <v>0</v>
      </c>
      <c r="K279" s="33">
        <f t="shared" si="102"/>
        <v>0</v>
      </c>
    </row>
    <row r="280" spans="1:11" s="13" customFormat="1" ht="12" customHeight="1">
      <c r="A280" s="59"/>
      <c r="B280" s="60" t="s">
        <v>359</v>
      </c>
      <c r="C280" s="25" t="s">
        <v>351</v>
      </c>
      <c r="D280" s="30">
        <v>2</v>
      </c>
      <c r="E280" s="31" t="s">
        <v>59</v>
      </c>
      <c r="F280" s="57"/>
      <c r="G280" s="57"/>
      <c r="H280" s="32">
        <f t="shared" si="103"/>
        <v>0</v>
      </c>
      <c r="I280" s="32">
        <f t="shared" si="100"/>
        <v>0</v>
      </c>
      <c r="J280" s="32">
        <f t="shared" si="101"/>
        <v>0</v>
      </c>
      <c r="K280" s="33">
        <f t="shared" si="102"/>
        <v>0</v>
      </c>
    </row>
    <row r="281" spans="1:11" s="13" customFormat="1" ht="12" customHeight="1">
      <c r="A281" s="59"/>
      <c r="B281" s="60" t="s">
        <v>361</v>
      </c>
      <c r="C281" s="25" t="s">
        <v>352</v>
      </c>
      <c r="D281" s="30">
        <v>1</v>
      </c>
      <c r="E281" s="31" t="s">
        <v>59</v>
      </c>
      <c r="F281" s="57"/>
      <c r="G281" s="57"/>
      <c r="H281" s="32">
        <f t="shared" si="103"/>
        <v>0</v>
      </c>
      <c r="I281" s="32">
        <f t="shared" si="100"/>
        <v>0</v>
      </c>
      <c r="J281" s="32">
        <f t="shared" si="101"/>
        <v>0</v>
      </c>
      <c r="K281" s="33">
        <f t="shared" si="102"/>
        <v>0</v>
      </c>
    </row>
    <row r="282" spans="1:11" s="13" customFormat="1" ht="12" customHeight="1">
      <c r="A282" s="59"/>
      <c r="B282" s="60" t="s">
        <v>363</v>
      </c>
      <c r="C282" s="25" t="s">
        <v>353</v>
      </c>
      <c r="D282" s="30">
        <v>3</v>
      </c>
      <c r="E282" s="31" t="s">
        <v>18</v>
      </c>
      <c r="F282" s="57"/>
      <c r="G282" s="57"/>
      <c r="H282" s="32">
        <f t="shared" si="103"/>
        <v>0</v>
      </c>
      <c r="I282" s="32">
        <f t="shared" si="100"/>
        <v>0</v>
      </c>
      <c r="J282" s="32">
        <f t="shared" si="101"/>
        <v>0</v>
      </c>
      <c r="K282" s="33">
        <f t="shared" si="102"/>
        <v>0</v>
      </c>
    </row>
    <row r="283" spans="1:11" s="13" customFormat="1" ht="12" customHeight="1">
      <c r="A283" s="59"/>
      <c r="B283" s="60" t="s">
        <v>365</v>
      </c>
      <c r="C283" s="25" t="s">
        <v>354</v>
      </c>
      <c r="D283" s="30">
        <v>3</v>
      </c>
      <c r="E283" s="31" t="s">
        <v>18</v>
      </c>
      <c r="F283" s="57"/>
      <c r="G283" s="57"/>
      <c r="H283" s="32">
        <f t="shared" si="103"/>
        <v>0</v>
      </c>
      <c r="I283" s="32">
        <f t="shared" si="100"/>
        <v>0</v>
      </c>
      <c r="J283" s="32">
        <f t="shared" si="101"/>
        <v>0</v>
      </c>
      <c r="K283" s="33">
        <f t="shared" si="102"/>
        <v>0</v>
      </c>
    </row>
    <row r="284" spans="1:11" s="13" customFormat="1" ht="12" customHeight="1">
      <c r="A284" s="59"/>
      <c r="B284" s="60" t="s">
        <v>367</v>
      </c>
      <c r="C284" s="40" t="s">
        <v>356</v>
      </c>
      <c r="D284" s="30">
        <v>20</v>
      </c>
      <c r="E284" s="31" t="s">
        <v>18</v>
      </c>
      <c r="F284" s="57"/>
      <c r="G284" s="57"/>
      <c r="H284" s="32">
        <f t="shared" si="103"/>
        <v>0</v>
      </c>
      <c r="I284" s="32">
        <f t="shared" si="100"/>
        <v>0</v>
      </c>
      <c r="J284" s="32">
        <f t="shared" si="101"/>
        <v>0</v>
      </c>
      <c r="K284" s="33">
        <f t="shared" si="102"/>
        <v>0</v>
      </c>
    </row>
    <row r="285" spans="1:11" s="13" customFormat="1" ht="12" customHeight="1">
      <c r="A285" s="59"/>
      <c r="B285" s="60" t="s">
        <v>369</v>
      </c>
      <c r="C285" s="25" t="s">
        <v>358</v>
      </c>
      <c r="D285" s="30">
        <v>20</v>
      </c>
      <c r="E285" s="31" t="s">
        <v>18</v>
      </c>
      <c r="F285" s="57"/>
      <c r="G285" s="57"/>
      <c r="H285" s="32">
        <f t="shared" si="103"/>
        <v>0</v>
      </c>
      <c r="I285" s="32">
        <f t="shared" si="100"/>
        <v>0</v>
      </c>
      <c r="J285" s="32">
        <f t="shared" si="101"/>
        <v>0</v>
      </c>
      <c r="K285" s="33">
        <f t="shared" si="102"/>
        <v>0</v>
      </c>
    </row>
    <row r="286" spans="1:11" s="13" customFormat="1" ht="12" customHeight="1">
      <c r="A286" s="59"/>
      <c r="B286" s="60" t="s">
        <v>371</v>
      </c>
      <c r="C286" s="25" t="s">
        <v>360</v>
      </c>
      <c r="D286" s="30">
        <v>10</v>
      </c>
      <c r="E286" s="31" t="s">
        <v>59</v>
      </c>
      <c r="F286" s="57"/>
      <c r="G286" s="57"/>
      <c r="H286" s="32">
        <f t="shared" si="103"/>
        <v>0</v>
      </c>
      <c r="I286" s="32">
        <f t="shared" si="100"/>
        <v>0</v>
      </c>
      <c r="J286" s="32">
        <f t="shared" si="101"/>
        <v>0</v>
      </c>
      <c r="K286" s="33">
        <f t="shared" si="102"/>
        <v>0</v>
      </c>
    </row>
    <row r="287" spans="1:11" s="13" customFormat="1" ht="12" customHeight="1">
      <c r="A287" s="59"/>
      <c r="B287" s="60" t="s">
        <v>373</v>
      </c>
      <c r="C287" s="25" t="s">
        <v>362</v>
      </c>
      <c r="D287" s="30">
        <v>2</v>
      </c>
      <c r="E287" s="31" t="s">
        <v>18</v>
      </c>
      <c r="F287" s="57"/>
      <c r="G287" s="57"/>
      <c r="H287" s="32">
        <f t="shared" si="103"/>
        <v>0</v>
      </c>
      <c r="I287" s="32">
        <f t="shared" si="100"/>
        <v>0</v>
      </c>
      <c r="J287" s="32">
        <f t="shared" si="101"/>
        <v>0</v>
      </c>
      <c r="K287" s="33">
        <f t="shared" si="102"/>
        <v>0</v>
      </c>
    </row>
    <row r="288" spans="1:11" s="13" customFormat="1" ht="12" customHeight="1">
      <c r="A288" s="59"/>
      <c r="B288" s="60" t="s">
        <v>376</v>
      </c>
      <c r="C288" s="25" t="s">
        <v>364</v>
      </c>
      <c r="D288" s="30">
        <v>3</v>
      </c>
      <c r="E288" s="31" t="s">
        <v>18</v>
      </c>
      <c r="F288" s="57"/>
      <c r="G288" s="57"/>
      <c r="H288" s="32">
        <f t="shared" si="103"/>
        <v>0</v>
      </c>
      <c r="I288" s="32">
        <f t="shared" si="100"/>
        <v>0</v>
      </c>
      <c r="J288" s="32">
        <f t="shared" si="101"/>
        <v>0</v>
      </c>
      <c r="K288" s="33">
        <f t="shared" si="102"/>
        <v>0</v>
      </c>
    </row>
    <row r="289" spans="1:11" s="13" customFormat="1" ht="12" customHeight="1">
      <c r="A289" s="59"/>
      <c r="B289" s="60" t="s">
        <v>377</v>
      </c>
      <c r="C289" s="25" t="s">
        <v>366</v>
      </c>
      <c r="D289" s="30">
        <v>3</v>
      </c>
      <c r="E289" s="31" t="s">
        <v>18</v>
      </c>
      <c r="F289" s="57"/>
      <c r="G289" s="57"/>
      <c r="H289" s="32">
        <f t="shared" si="103"/>
        <v>0</v>
      </c>
      <c r="I289" s="32">
        <f t="shared" si="100"/>
        <v>0</v>
      </c>
      <c r="J289" s="32">
        <f t="shared" si="101"/>
        <v>0</v>
      </c>
      <c r="K289" s="33">
        <f t="shared" si="102"/>
        <v>0</v>
      </c>
    </row>
    <row r="290" spans="1:11" s="13" customFormat="1" ht="13.5" customHeight="1">
      <c r="A290" s="59"/>
      <c r="B290" s="60" t="s">
        <v>379</v>
      </c>
      <c r="C290" s="25" t="s">
        <v>368</v>
      </c>
      <c r="D290" s="30">
        <v>100</v>
      </c>
      <c r="E290" s="31" t="s">
        <v>59</v>
      </c>
      <c r="F290" s="57"/>
      <c r="G290" s="57"/>
      <c r="H290" s="32">
        <f t="shared" si="103"/>
        <v>0</v>
      </c>
      <c r="I290" s="32">
        <f t="shared" si="100"/>
        <v>0</v>
      </c>
      <c r="J290" s="32">
        <f t="shared" si="101"/>
        <v>0</v>
      </c>
      <c r="K290" s="33">
        <f t="shared" si="102"/>
        <v>0</v>
      </c>
    </row>
    <row r="291" spans="1:11" s="13" customFormat="1" ht="12" customHeight="1">
      <c r="A291" s="59"/>
      <c r="B291" s="60" t="s">
        <v>381</v>
      </c>
      <c r="C291" s="25" t="s">
        <v>370</v>
      </c>
      <c r="D291" s="30">
        <v>50</v>
      </c>
      <c r="E291" s="31" t="s">
        <v>59</v>
      </c>
      <c r="F291" s="57"/>
      <c r="G291" s="57"/>
      <c r="H291" s="32">
        <f t="shared" si="103"/>
        <v>0</v>
      </c>
      <c r="I291" s="32">
        <f t="shared" si="100"/>
        <v>0</v>
      </c>
      <c r="J291" s="32">
        <f t="shared" si="101"/>
        <v>0</v>
      </c>
      <c r="K291" s="33">
        <f t="shared" si="102"/>
        <v>0</v>
      </c>
    </row>
    <row r="292" spans="1:11" s="13" customFormat="1" ht="12" customHeight="1">
      <c r="A292" s="59"/>
      <c r="B292" s="60" t="s">
        <v>383</v>
      </c>
      <c r="C292" s="25" t="s">
        <v>372</v>
      </c>
      <c r="D292" s="30">
        <v>30</v>
      </c>
      <c r="E292" s="31" t="s">
        <v>18</v>
      </c>
      <c r="F292" s="57"/>
      <c r="G292" s="57"/>
      <c r="H292" s="32">
        <f t="shared" si="103"/>
        <v>0</v>
      </c>
      <c r="I292" s="32">
        <f t="shared" si="100"/>
        <v>0</v>
      </c>
      <c r="J292" s="32">
        <f t="shared" si="101"/>
        <v>0</v>
      </c>
      <c r="K292" s="33">
        <f t="shared" si="102"/>
        <v>0</v>
      </c>
    </row>
    <row r="293" spans="1:11" s="13" customFormat="1" ht="12" customHeight="1">
      <c r="A293" s="59"/>
      <c r="B293" s="60" t="s">
        <v>385</v>
      </c>
      <c r="C293" s="25" t="s">
        <v>374</v>
      </c>
      <c r="D293" s="30">
        <v>100</v>
      </c>
      <c r="E293" s="31" t="s">
        <v>375</v>
      </c>
      <c r="F293" s="57"/>
      <c r="G293" s="57"/>
      <c r="H293" s="32">
        <f t="shared" si="103"/>
        <v>0</v>
      </c>
      <c r="I293" s="32">
        <f t="shared" si="100"/>
        <v>0</v>
      </c>
      <c r="J293" s="32">
        <f t="shared" si="101"/>
        <v>0</v>
      </c>
      <c r="K293" s="33">
        <f t="shared" si="102"/>
        <v>0</v>
      </c>
    </row>
    <row r="294" spans="1:11" s="13" customFormat="1" ht="12" customHeight="1">
      <c r="A294" s="59"/>
      <c r="B294" s="60" t="s">
        <v>334</v>
      </c>
      <c r="C294" s="25" t="s">
        <v>536</v>
      </c>
      <c r="D294" s="30">
        <v>2</v>
      </c>
      <c r="E294" s="31" t="s">
        <v>59</v>
      </c>
      <c r="F294" s="57"/>
      <c r="G294" s="57"/>
      <c r="H294" s="32">
        <f t="shared" si="103"/>
        <v>0</v>
      </c>
      <c r="I294" s="32">
        <f t="shared" si="100"/>
        <v>0</v>
      </c>
      <c r="J294" s="32">
        <f t="shared" si="101"/>
        <v>0</v>
      </c>
      <c r="K294" s="33">
        <f t="shared" si="102"/>
        <v>0</v>
      </c>
    </row>
    <row r="295" spans="1:11" s="13" customFormat="1" ht="12" customHeight="1">
      <c r="A295" s="59"/>
      <c r="B295" s="60" t="s">
        <v>335</v>
      </c>
      <c r="C295" s="25" t="s">
        <v>535</v>
      </c>
      <c r="D295" s="30">
        <v>1</v>
      </c>
      <c r="E295" s="31" t="s">
        <v>59</v>
      </c>
      <c r="F295" s="57"/>
      <c r="G295" s="57"/>
      <c r="H295" s="32">
        <f>SUM(F295,G295)*D295</f>
        <v>0</v>
      </c>
      <c r="I295" s="32">
        <f t="shared" si="100"/>
        <v>0</v>
      </c>
      <c r="J295" s="32">
        <f t="shared" si="101"/>
        <v>0</v>
      </c>
      <c r="K295" s="33">
        <f>SUM(I295:J295)*D295</f>
        <v>0</v>
      </c>
    </row>
    <row r="296" spans="1:11" s="82" customFormat="1" ht="25.5">
      <c r="A296" s="80"/>
      <c r="B296" s="60" t="s">
        <v>338</v>
      </c>
      <c r="C296" s="25" t="s">
        <v>378</v>
      </c>
      <c r="D296" s="30">
        <v>3</v>
      </c>
      <c r="E296" s="31" t="s">
        <v>288</v>
      </c>
      <c r="F296" s="81"/>
      <c r="G296" s="81"/>
      <c r="H296" s="32">
        <f t="shared" si="103"/>
        <v>0</v>
      </c>
      <c r="I296" s="32">
        <f t="shared" si="100"/>
        <v>0</v>
      </c>
      <c r="J296" s="32">
        <f t="shared" si="101"/>
        <v>0</v>
      </c>
      <c r="K296" s="33">
        <f t="shared" si="102"/>
        <v>0</v>
      </c>
    </row>
    <row r="297" spans="1:11" s="82" customFormat="1" ht="25.5">
      <c r="A297" s="80"/>
      <c r="B297" s="60" t="s">
        <v>340</v>
      </c>
      <c r="C297" s="25" t="s">
        <v>380</v>
      </c>
      <c r="D297" s="30">
        <v>3</v>
      </c>
      <c r="E297" s="31" t="s">
        <v>288</v>
      </c>
      <c r="F297" s="57"/>
      <c r="G297" s="81"/>
      <c r="H297" s="32">
        <f t="shared" si="103"/>
        <v>0</v>
      </c>
      <c r="I297" s="32">
        <f t="shared" si="100"/>
        <v>0</v>
      </c>
      <c r="J297" s="32">
        <f t="shared" si="101"/>
        <v>0</v>
      </c>
      <c r="K297" s="33">
        <f t="shared" si="102"/>
        <v>0</v>
      </c>
    </row>
    <row r="298" spans="1:11" s="82" customFormat="1" ht="25.5">
      <c r="A298" s="80"/>
      <c r="B298" s="60" t="s">
        <v>342</v>
      </c>
      <c r="C298" s="25" t="s">
        <v>382</v>
      </c>
      <c r="D298" s="30">
        <v>7</v>
      </c>
      <c r="E298" s="31" t="s">
        <v>288</v>
      </c>
      <c r="F298" s="57"/>
      <c r="G298" s="81"/>
      <c r="H298" s="32">
        <f t="shared" si="103"/>
        <v>0</v>
      </c>
      <c r="I298" s="32">
        <f t="shared" si="100"/>
        <v>0</v>
      </c>
      <c r="J298" s="32">
        <f t="shared" si="101"/>
        <v>0</v>
      </c>
      <c r="K298" s="33">
        <f t="shared" si="102"/>
        <v>0</v>
      </c>
    </row>
    <row r="299" spans="1:11" s="13" customFormat="1">
      <c r="A299" s="59"/>
      <c r="B299" s="60" t="s">
        <v>344</v>
      </c>
      <c r="C299" s="76" t="s">
        <v>384</v>
      </c>
      <c r="D299" s="72">
        <v>12</v>
      </c>
      <c r="E299" s="31" t="s">
        <v>18</v>
      </c>
      <c r="F299" s="57"/>
      <c r="G299" s="57"/>
      <c r="H299" s="32">
        <f t="shared" si="103"/>
        <v>0</v>
      </c>
      <c r="I299" s="32">
        <f t="shared" si="100"/>
        <v>0</v>
      </c>
      <c r="J299" s="32">
        <f t="shared" si="101"/>
        <v>0</v>
      </c>
      <c r="K299" s="33">
        <f t="shared" si="102"/>
        <v>0</v>
      </c>
    </row>
    <row r="300" spans="1:11" s="2" customFormat="1" ht="12" customHeight="1">
      <c r="A300" s="26"/>
      <c r="B300" s="60" t="s">
        <v>346</v>
      </c>
      <c r="C300" s="25" t="s">
        <v>386</v>
      </c>
      <c r="D300" s="30">
        <v>10</v>
      </c>
      <c r="E300" s="52" t="s">
        <v>288</v>
      </c>
      <c r="F300" s="57"/>
      <c r="G300" s="32" t="s">
        <v>16</v>
      </c>
      <c r="H300" s="32">
        <f t="shared" si="103"/>
        <v>0</v>
      </c>
      <c r="I300" s="32">
        <f t="shared" si="100"/>
        <v>0</v>
      </c>
      <c r="J300" s="32" t="str">
        <f t="shared" si="101"/>
        <v>x,xx</v>
      </c>
      <c r="K300" s="33">
        <f t="shared" si="102"/>
        <v>0</v>
      </c>
    </row>
    <row r="301" spans="1:11" s="2" customFormat="1" ht="12" customHeight="1">
      <c r="A301" s="26"/>
      <c r="B301" s="60" t="s">
        <v>348</v>
      </c>
      <c r="C301" s="25" t="s">
        <v>387</v>
      </c>
      <c r="D301" s="30">
        <v>10</v>
      </c>
      <c r="E301" s="52" t="s">
        <v>288</v>
      </c>
      <c r="F301" s="57"/>
      <c r="G301" s="32" t="s">
        <v>16</v>
      </c>
      <c r="H301" s="32">
        <f t="shared" si="103"/>
        <v>0</v>
      </c>
      <c r="I301" s="32">
        <f t="shared" si="100"/>
        <v>0</v>
      </c>
      <c r="J301" s="32" t="str">
        <f t="shared" si="101"/>
        <v>x,xx</v>
      </c>
      <c r="K301" s="33">
        <f t="shared" si="102"/>
        <v>0</v>
      </c>
    </row>
    <row r="302" spans="1:11" s="2" customFormat="1" ht="12" customHeight="1">
      <c r="A302" s="26"/>
      <c r="B302" s="60" t="s">
        <v>684</v>
      </c>
      <c r="C302" s="25" t="s">
        <v>388</v>
      </c>
      <c r="D302" s="30">
        <v>1</v>
      </c>
      <c r="E302" s="52" t="s">
        <v>288</v>
      </c>
      <c r="F302" s="57"/>
      <c r="G302" s="32" t="s">
        <v>16</v>
      </c>
      <c r="H302" s="32">
        <f t="shared" si="103"/>
        <v>0</v>
      </c>
      <c r="I302" s="32">
        <f t="shared" si="100"/>
        <v>0</v>
      </c>
      <c r="J302" s="32" t="str">
        <f t="shared" si="101"/>
        <v>x,xx</v>
      </c>
      <c r="K302" s="33">
        <f t="shared" si="102"/>
        <v>0</v>
      </c>
    </row>
    <row r="303" spans="1:11">
      <c r="A303" s="59"/>
      <c r="B303" s="35">
        <v>3</v>
      </c>
      <c r="C303" s="110" t="s">
        <v>389</v>
      </c>
      <c r="D303" s="110"/>
      <c r="E303" s="110"/>
      <c r="F303" s="110"/>
      <c r="G303" s="110"/>
      <c r="H303" s="110"/>
      <c r="I303" s="110"/>
      <c r="J303" s="110"/>
      <c r="K303" s="111"/>
    </row>
    <row r="304" spans="1:11" s="3" customFormat="1" ht="25.5">
      <c r="A304" s="26"/>
      <c r="B304" s="29" t="s">
        <v>25</v>
      </c>
      <c r="C304" s="94" t="s">
        <v>390</v>
      </c>
      <c r="D304" s="30">
        <v>6</v>
      </c>
      <c r="E304" s="31" t="s">
        <v>11</v>
      </c>
      <c r="F304" s="57"/>
      <c r="G304" s="57"/>
      <c r="H304" s="32">
        <f>SUM(F304:G304)*D304</f>
        <v>0</v>
      </c>
      <c r="I304" s="32">
        <f t="shared" ref="I304:I307" si="104">IF(F304="x,xx","x,xx",ROUND(F304*(1+$K$4),2))</f>
        <v>0</v>
      </c>
      <c r="J304" s="32">
        <f t="shared" ref="J304:J307" si="105">IF(G304="x,xx","x,xx",ROUND(G304*(1+$K$4),2))</f>
        <v>0</v>
      </c>
      <c r="K304" s="33">
        <f>SUM(I304:J304)*D304</f>
        <v>0</v>
      </c>
    </row>
    <row r="305" spans="1:11" s="1" customFormat="1" ht="38.25">
      <c r="A305" s="26"/>
      <c r="B305" s="29" t="s">
        <v>148</v>
      </c>
      <c r="C305" s="94" t="s">
        <v>391</v>
      </c>
      <c r="D305" s="30">
        <v>4</v>
      </c>
      <c r="E305" s="31" t="s">
        <v>11</v>
      </c>
      <c r="F305" s="57"/>
      <c r="G305" s="57"/>
      <c r="H305" s="32">
        <f>SUM(F305:G305)*D305</f>
        <v>0</v>
      </c>
      <c r="I305" s="32">
        <f t="shared" si="104"/>
        <v>0</v>
      </c>
      <c r="J305" s="32">
        <f t="shared" si="105"/>
        <v>0</v>
      </c>
      <c r="K305" s="33">
        <f>SUM(I305:J305)*D305</f>
        <v>0</v>
      </c>
    </row>
    <row r="306" spans="1:11" s="1" customFormat="1" ht="38.25">
      <c r="A306" s="26"/>
      <c r="B306" s="29" t="s">
        <v>149</v>
      </c>
      <c r="C306" s="94" t="s">
        <v>392</v>
      </c>
      <c r="D306" s="30">
        <v>1</v>
      </c>
      <c r="E306" s="31" t="s">
        <v>11</v>
      </c>
      <c r="F306" s="57"/>
      <c r="G306" s="57"/>
      <c r="H306" s="32">
        <f>SUM(F306:G306)*D306</f>
        <v>0</v>
      </c>
      <c r="I306" s="32">
        <f t="shared" si="104"/>
        <v>0</v>
      </c>
      <c r="J306" s="32">
        <f t="shared" si="105"/>
        <v>0</v>
      </c>
      <c r="K306" s="33">
        <f>SUM(I306:J306)*D306</f>
        <v>0</v>
      </c>
    </row>
    <row r="307" spans="1:11" s="1" customFormat="1" ht="38.25">
      <c r="A307" s="26"/>
      <c r="B307" s="29" t="s">
        <v>150</v>
      </c>
      <c r="C307" s="94" t="s">
        <v>515</v>
      </c>
      <c r="D307" s="30">
        <v>2</v>
      </c>
      <c r="E307" s="31" t="s">
        <v>11</v>
      </c>
      <c r="F307" s="57"/>
      <c r="G307" s="57"/>
      <c r="H307" s="32">
        <f>SUM(F307:G307)*D307</f>
        <v>0</v>
      </c>
      <c r="I307" s="32">
        <f t="shared" si="104"/>
        <v>0</v>
      </c>
      <c r="J307" s="32">
        <f t="shared" si="105"/>
        <v>0</v>
      </c>
      <c r="K307" s="33">
        <f>SUM(I307:J307)*D307</f>
        <v>0</v>
      </c>
    </row>
    <row r="308" spans="1:11">
      <c r="A308" s="59"/>
      <c r="B308" s="35">
        <v>4</v>
      </c>
      <c r="C308" s="110" t="s">
        <v>393</v>
      </c>
      <c r="D308" s="110"/>
      <c r="E308" s="110"/>
      <c r="F308" s="110"/>
      <c r="G308" s="110"/>
      <c r="H308" s="110"/>
      <c r="I308" s="110"/>
      <c r="J308" s="110"/>
      <c r="K308" s="111"/>
    </row>
    <row r="309" spans="1:11">
      <c r="A309" s="59"/>
      <c r="B309" s="35" t="s">
        <v>28</v>
      </c>
      <c r="C309" s="110" t="s">
        <v>394</v>
      </c>
      <c r="D309" s="110"/>
      <c r="E309" s="110"/>
      <c r="F309" s="110"/>
      <c r="G309" s="110"/>
      <c r="H309" s="110"/>
      <c r="I309" s="110"/>
      <c r="J309" s="110"/>
      <c r="K309" s="111"/>
    </row>
    <row r="310" spans="1:11" s="13" customFormat="1" ht="147" customHeight="1">
      <c r="A310" s="59"/>
      <c r="B310" s="60" t="s">
        <v>179</v>
      </c>
      <c r="C310" s="94" t="s">
        <v>639</v>
      </c>
      <c r="D310" s="30"/>
      <c r="E310" s="31"/>
      <c r="F310" s="32"/>
      <c r="G310" s="32"/>
      <c r="H310" s="32"/>
      <c r="I310" s="32"/>
      <c r="J310" s="32"/>
      <c r="K310" s="33"/>
    </row>
    <row r="311" spans="1:11" s="13" customFormat="1" ht="25.5">
      <c r="A311" s="59"/>
      <c r="B311" s="60" t="s">
        <v>395</v>
      </c>
      <c r="C311" s="94" t="s">
        <v>516</v>
      </c>
      <c r="D311" s="30">
        <v>1</v>
      </c>
      <c r="E311" s="31" t="s">
        <v>59</v>
      </c>
      <c r="F311" s="57"/>
      <c r="G311" s="57"/>
      <c r="H311" s="32">
        <f>SUM(F311:G311)*D311</f>
        <v>0</v>
      </c>
      <c r="I311" s="32">
        <f t="shared" ref="I311:I326" si="106">IF(F311="x,xx","x,xx",ROUND(F311*(1+$K$4),2))</f>
        <v>0</v>
      </c>
      <c r="J311" s="32">
        <f t="shared" ref="J311:J326" si="107">IF(G311="x,xx","x,xx",ROUND(G311*(1+$K$4),2))</f>
        <v>0</v>
      </c>
      <c r="K311" s="33">
        <f t="shared" ref="K311:K326" si="108">SUM(I311:J311)*D311</f>
        <v>0</v>
      </c>
    </row>
    <row r="312" spans="1:11" s="13" customFormat="1" ht="25.5">
      <c r="A312" s="59"/>
      <c r="B312" s="60" t="s">
        <v>685</v>
      </c>
      <c r="C312" s="94" t="s">
        <v>517</v>
      </c>
      <c r="D312" s="30">
        <v>1</v>
      </c>
      <c r="E312" s="31" t="s">
        <v>59</v>
      </c>
      <c r="F312" s="57"/>
      <c r="G312" s="57"/>
      <c r="H312" s="32">
        <f t="shared" ref="H312:H326" si="109">SUM(F312:G312)*D312</f>
        <v>0</v>
      </c>
      <c r="I312" s="32">
        <f t="shared" si="106"/>
        <v>0</v>
      </c>
      <c r="J312" s="32">
        <f t="shared" si="107"/>
        <v>0</v>
      </c>
      <c r="K312" s="33">
        <f t="shared" si="108"/>
        <v>0</v>
      </c>
    </row>
    <row r="313" spans="1:11" s="13" customFormat="1" ht="38.25">
      <c r="A313" s="59"/>
      <c r="B313" s="60" t="s">
        <v>396</v>
      </c>
      <c r="C313" s="94" t="s">
        <v>640</v>
      </c>
      <c r="D313" s="30">
        <v>1</v>
      </c>
      <c r="E313" s="31" t="s">
        <v>59</v>
      </c>
      <c r="F313" s="57"/>
      <c r="G313" s="57"/>
      <c r="H313" s="32">
        <f>SUM(F313:G313)*D313</f>
        <v>0</v>
      </c>
      <c r="I313" s="32">
        <f t="shared" si="106"/>
        <v>0</v>
      </c>
      <c r="J313" s="32">
        <f t="shared" si="107"/>
        <v>0</v>
      </c>
      <c r="K313" s="33">
        <f>SUM(I313:J313)*D313</f>
        <v>0</v>
      </c>
    </row>
    <row r="314" spans="1:11" s="13" customFormat="1" ht="39" customHeight="1">
      <c r="A314" s="59"/>
      <c r="B314" s="60" t="s">
        <v>398</v>
      </c>
      <c r="C314" s="94" t="s">
        <v>641</v>
      </c>
      <c r="D314" s="30">
        <v>1</v>
      </c>
      <c r="E314" s="31" t="s">
        <v>59</v>
      </c>
      <c r="F314" s="57"/>
      <c r="G314" s="57"/>
      <c r="H314" s="32">
        <f t="shared" si="109"/>
        <v>0</v>
      </c>
      <c r="I314" s="32">
        <f t="shared" si="106"/>
        <v>0</v>
      </c>
      <c r="J314" s="32">
        <f t="shared" si="107"/>
        <v>0</v>
      </c>
      <c r="K314" s="33">
        <f t="shared" si="108"/>
        <v>0</v>
      </c>
    </row>
    <row r="315" spans="1:11" s="13" customFormat="1">
      <c r="A315" s="59"/>
      <c r="B315" s="60" t="s">
        <v>399</v>
      </c>
      <c r="C315" s="25" t="s">
        <v>397</v>
      </c>
      <c r="D315" s="30">
        <v>4</v>
      </c>
      <c r="E315" s="31" t="s">
        <v>59</v>
      </c>
      <c r="F315" s="57"/>
      <c r="G315" s="57"/>
      <c r="H315" s="32">
        <f t="shared" si="109"/>
        <v>0</v>
      </c>
      <c r="I315" s="32">
        <f t="shared" si="106"/>
        <v>0</v>
      </c>
      <c r="J315" s="32">
        <f t="shared" si="107"/>
        <v>0</v>
      </c>
      <c r="K315" s="33">
        <f t="shared" si="108"/>
        <v>0</v>
      </c>
    </row>
    <row r="316" spans="1:11" s="13" customFormat="1">
      <c r="A316" s="59"/>
      <c r="B316" s="60" t="s">
        <v>401</v>
      </c>
      <c r="C316" s="94" t="s">
        <v>537</v>
      </c>
      <c r="D316" s="30">
        <v>10</v>
      </c>
      <c r="E316" s="31" t="s">
        <v>59</v>
      </c>
      <c r="F316" s="57"/>
      <c r="G316" s="57"/>
      <c r="H316" s="32">
        <f>SUM(F316:G316)*D316</f>
        <v>0</v>
      </c>
      <c r="I316" s="32">
        <f t="shared" si="106"/>
        <v>0</v>
      </c>
      <c r="J316" s="32">
        <f t="shared" si="107"/>
        <v>0</v>
      </c>
      <c r="K316" s="33">
        <f>SUM(I316:J316)*D316</f>
        <v>0</v>
      </c>
    </row>
    <row r="317" spans="1:11" s="13" customFormat="1" ht="25.5">
      <c r="A317" s="59"/>
      <c r="B317" s="60" t="s">
        <v>403</v>
      </c>
      <c r="C317" s="94" t="s">
        <v>518</v>
      </c>
      <c r="D317" s="30">
        <v>1</v>
      </c>
      <c r="E317" s="31" t="s">
        <v>288</v>
      </c>
      <c r="F317" s="57"/>
      <c r="G317" s="57"/>
      <c r="H317" s="32">
        <f t="shared" si="109"/>
        <v>0</v>
      </c>
      <c r="I317" s="32">
        <f t="shared" si="106"/>
        <v>0</v>
      </c>
      <c r="J317" s="32">
        <f t="shared" si="107"/>
        <v>0</v>
      </c>
      <c r="K317" s="33">
        <f t="shared" si="108"/>
        <v>0</v>
      </c>
    </row>
    <row r="318" spans="1:11" s="13" customFormat="1" ht="25.5">
      <c r="A318" s="59"/>
      <c r="B318" s="60" t="s">
        <v>404</v>
      </c>
      <c r="C318" s="94" t="s">
        <v>400</v>
      </c>
      <c r="D318" s="30">
        <v>3</v>
      </c>
      <c r="E318" s="31" t="s">
        <v>288</v>
      </c>
      <c r="F318" s="57"/>
      <c r="G318" s="57"/>
      <c r="H318" s="32">
        <f t="shared" si="109"/>
        <v>0</v>
      </c>
      <c r="I318" s="32">
        <f t="shared" si="106"/>
        <v>0</v>
      </c>
      <c r="J318" s="32">
        <f t="shared" si="107"/>
        <v>0</v>
      </c>
      <c r="K318" s="33">
        <f t="shared" si="108"/>
        <v>0</v>
      </c>
    </row>
    <row r="319" spans="1:11" s="13" customFormat="1" ht="25.5">
      <c r="A319" s="59"/>
      <c r="B319" s="60" t="s">
        <v>405</v>
      </c>
      <c r="C319" s="94" t="s">
        <v>402</v>
      </c>
      <c r="D319" s="30">
        <v>5</v>
      </c>
      <c r="E319" s="31" t="s">
        <v>18</v>
      </c>
      <c r="F319" s="57"/>
      <c r="G319" s="57"/>
      <c r="H319" s="32">
        <f t="shared" si="109"/>
        <v>0</v>
      </c>
      <c r="I319" s="32">
        <f t="shared" si="106"/>
        <v>0</v>
      </c>
      <c r="J319" s="32">
        <f t="shared" si="107"/>
        <v>0</v>
      </c>
      <c r="K319" s="33">
        <f t="shared" si="108"/>
        <v>0</v>
      </c>
    </row>
    <row r="320" spans="1:11" s="13" customFormat="1" ht="25.5">
      <c r="A320" s="59"/>
      <c r="B320" s="60" t="s">
        <v>406</v>
      </c>
      <c r="C320" s="94" t="s">
        <v>701</v>
      </c>
      <c r="D320" s="30">
        <v>1</v>
      </c>
      <c r="E320" s="31" t="s">
        <v>59</v>
      </c>
      <c r="F320" s="57"/>
      <c r="G320" s="57"/>
      <c r="H320" s="32">
        <f t="shared" si="109"/>
        <v>0</v>
      </c>
      <c r="I320" s="32">
        <f t="shared" si="106"/>
        <v>0</v>
      </c>
      <c r="J320" s="32">
        <f t="shared" si="107"/>
        <v>0</v>
      </c>
      <c r="K320" s="33">
        <f t="shared" si="108"/>
        <v>0</v>
      </c>
    </row>
    <row r="321" spans="1:11" s="13" customFormat="1" ht="25.5">
      <c r="A321" s="59"/>
      <c r="B321" s="60" t="s">
        <v>407</v>
      </c>
      <c r="C321" s="94" t="s">
        <v>628</v>
      </c>
      <c r="D321" s="30">
        <v>1</v>
      </c>
      <c r="E321" s="31" t="s">
        <v>59</v>
      </c>
      <c r="F321" s="57"/>
      <c r="G321" s="57"/>
      <c r="H321" s="32">
        <f t="shared" si="109"/>
        <v>0</v>
      </c>
      <c r="I321" s="32">
        <f t="shared" si="106"/>
        <v>0</v>
      </c>
      <c r="J321" s="32">
        <f t="shared" si="107"/>
        <v>0</v>
      </c>
      <c r="K321" s="33">
        <f t="shared" si="108"/>
        <v>0</v>
      </c>
    </row>
    <row r="322" spans="1:11" s="13" customFormat="1">
      <c r="A322" s="59"/>
      <c r="B322" s="60" t="s">
        <v>408</v>
      </c>
      <c r="C322" s="94" t="s">
        <v>519</v>
      </c>
      <c r="D322" s="30">
        <v>35</v>
      </c>
      <c r="E322" s="31" t="s">
        <v>18</v>
      </c>
      <c r="F322" s="57"/>
      <c r="G322" s="57"/>
      <c r="H322" s="32">
        <f t="shared" si="109"/>
        <v>0</v>
      </c>
      <c r="I322" s="32">
        <f t="shared" si="106"/>
        <v>0</v>
      </c>
      <c r="J322" s="32">
        <f t="shared" si="107"/>
        <v>0</v>
      </c>
      <c r="K322" s="33">
        <f t="shared" si="108"/>
        <v>0</v>
      </c>
    </row>
    <row r="323" spans="1:11" s="13" customFormat="1">
      <c r="A323" s="59"/>
      <c r="B323" s="60" t="s">
        <v>410</v>
      </c>
      <c r="C323" s="94" t="s">
        <v>520</v>
      </c>
      <c r="D323" s="30">
        <v>35</v>
      </c>
      <c r="E323" s="31" t="s">
        <v>18</v>
      </c>
      <c r="F323" s="57"/>
      <c r="G323" s="57"/>
      <c r="H323" s="32">
        <f t="shared" si="109"/>
        <v>0</v>
      </c>
      <c r="I323" s="32">
        <f t="shared" si="106"/>
        <v>0</v>
      </c>
      <c r="J323" s="32">
        <f t="shared" si="107"/>
        <v>0</v>
      </c>
      <c r="K323" s="33">
        <f t="shared" si="108"/>
        <v>0</v>
      </c>
    </row>
    <row r="324" spans="1:11" s="13" customFormat="1" ht="20.25" customHeight="1">
      <c r="A324" s="59"/>
      <c r="B324" s="60" t="s">
        <v>552</v>
      </c>
      <c r="C324" s="94" t="s">
        <v>521</v>
      </c>
      <c r="D324" s="30">
        <v>70</v>
      </c>
      <c r="E324" s="31" t="s">
        <v>18</v>
      </c>
      <c r="F324" s="57"/>
      <c r="G324" s="57"/>
      <c r="H324" s="32">
        <f t="shared" si="109"/>
        <v>0</v>
      </c>
      <c r="I324" s="32">
        <f t="shared" si="106"/>
        <v>0</v>
      </c>
      <c r="J324" s="32">
        <f t="shared" si="107"/>
        <v>0</v>
      </c>
      <c r="K324" s="33">
        <f t="shared" si="108"/>
        <v>0</v>
      </c>
    </row>
    <row r="325" spans="1:11" s="13" customFormat="1" ht="15" customHeight="1">
      <c r="A325" s="59"/>
      <c r="B325" s="60" t="s">
        <v>686</v>
      </c>
      <c r="C325" s="25" t="s">
        <v>409</v>
      </c>
      <c r="D325" s="30">
        <v>40</v>
      </c>
      <c r="E325" s="31" t="s">
        <v>288</v>
      </c>
      <c r="F325" s="57"/>
      <c r="G325" s="57"/>
      <c r="H325" s="32">
        <f t="shared" si="109"/>
        <v>0</v>
      </c>
      <c r="I325" s="32">
        <f t="shared" si="106"/>
        <v>0</v>
      </c>
      <c r="J325" s="32">
        <f t="shared" si="107"/>
        <v>0</v>
      </c>
      <c r="K325" s="33">
        <f t="shared" si="108"/>
        <v>0</v>
      </c>
    </row>
    <row r="326" spans="1:11" s="13" customFormat="1" ht="15" customHeight="1">
      <c r="A326" s="59"/>
      <c r="B326" s="60" t="s">
        <v>687</v>
      </c>
      <c r="C326" s="25" t="s">
        <v>411</v>
      </c>
      <c r="D326" s="30">
        <v>25</v>
      </c>
      <c r="E326" s="31" t="s">
        <v>288</v>
      </c>
      <c r="F326" s="57"/>
      <c r="G326" s="57"/>
      <c r="H326" s="32">
        <f t="shared" si="109"/>
        <v>0</v>
      </c>
      <c r="I326" s="32">
        <f t="shared" si="106"/>
        <v>0</v>
      </c>
      <c r="J326" s="32">
        <f t="shared" si="107"/>
        <v>0</v>
      </c>
      <c r="K326" s="33">
        <f t="shared" si="108"/>
        <v>0</v>
      </c>
    </row>
    <row r="327" spans="1:11" ht="14.25" customHeight="1">
      <c r="A327" s="59"/>
      <c r="B327" s="62" t="s">
        <v>180</v>
      </c>
      <c r="C327" s="40" t="s">
        <v>412</v>
      </c>
      <c r="D327" s="30"/>
      <c r="E327" s="31"/>
      <c r="F327" s="32"/>
      <c r="G327" s="32"/>
      <c r="H327" s="32"/>
      <c r="I327" s="32"/>
      <c r="J327" s="32"/>
      <c r="K327" s="33"/>
    </row>
    <row r="328" spans="1:11" s="77" customFormat="1" ht="38.25">
      <c r="A328" s="83"/>
      <c r="B328" s="50" t="s">
        <v>413</v>
      </c>
      <c r="C328" s="94" t="s">
        <v>522</v>
      </c>
      <c r="D328" s="61">
        <v>5</v>
      </c>
      <c r="E328" s="52" t="s">
        <v>11</v>
      </c>
      <c r="F328" s="57"/>
      <c r="G328" s="58"/>
      <c r="H328" s="32">
        <f t="shared" ref="H328:H338" si="110">SUM(F328:G328)*D328</f>
        <v>0</v>
      </c>
      <c r="I328" s="32">
        <f t="shared" ref="I328:I338" si="111">IF(F328="x,xx","x,xx",ROUND(F328*(1+$K$4),2))</f>
        <v>0</v>
      </c>
      <c r="J328" s="32">
        <f t="shared" ref="J328:J338" si="112">IF(G328="x,xx","x,xx",ROUND(G328*(1+$K$4),2))</f>
        <v>0</v>
      </c>
      <c r="K328" s="33">
        <f t="shared" ref="K328:K338" si="113">SUM(I328:J328)*D328</f>
        <v>0</v>
      </c>
    </row>
    <row r="329" spans="1:11" s="77" customFormat="1" ht="14.25" customHeight="1">
      <c r="A329" s="83"/>
      <c r="B329" s="50" t="s">
        <v>414</v>
      </c>
      <c r="C329" s="25" t="s">
        <v>415</v>
      </c>
      <c r="D329" s="61">
        <v>5</v>
      </c>
      <c r="E329" s="52" t="s">
        <v>11</v>
      </c>
      <c r="F329" s="57"/>
      <c r="G329" s="58"/>
      <c r="H329" s="32">
        <f t="shared" si="110"/>
        <v>0</v>
      </c>
      <c r="I329" s="32">
        <f t="shared" si="111"/>
        <v>0</v>
      </c>
      <c r="J329" s="32">
        <f t="shared" si="112"/>
        <v>0</v>
      </c>
      <c r="K329" s="33">
        <f t="shared" si="113"/>
        <v>0</v>
      </c>
    </row>
    <row r="330" spans="1:11" s="77" customFormat="1" ht="15" customHeight="1">
      <c r="A330" s="59"/>
      <c r="B330" s="50" t="s">
        <v>416</v>
      </c>
      <c r="C330" s="25" t="s">
        <v>417</v>
      </c>
      <c r="D330" s="61">
        <v>5</v>
      </c>
      <c r="E330" s="52" t="s">
        <v>375</v>
      </c>
      <c r="F330" s="57"/>
      <c r="G330" s="58"/>
      <c r="H330" s="32">
        <f t="shared" si="110"/>
        <v>0</v>
      </c>
      <c r="I330" s="32">
        <f t="shared" si="111"/>
        <v>0</v>
      </c>
      <c r="J330" s="32">
        <f t="shared" si="112"/>
        <v>0</v>
      </c>
      <c r="K330" s="33">
        <f t="shared" si="113"/>
        <v>0</v>
      </c>
    </row>
    <row r="331" spans="1:11" s="77" customFormat="1" ht="15" customHeight="1">
      <c r="A331" s="59"/>
      <c r="B331" s="50" t="s">
        <v>418</v>
      </c>
      <c r="C331" s="25" t="s">
        <v>419</v>
      </c>
      <c r="D331" s="61">
        <v>5</v>
      </c>
      <c r="E331" s="52" t="s">
        <v>375</v>
      </c>
      <c r="F331" s="57"/>
      <c r="G331" s="58"/>
      <c r="H331" s="32">
        <f t="shared" si="110"/>
        <v>0</v>
      </c>
      <c r="I331" s="32">
        <f t="shared" si="111"/>
        <v>0</v>
      </c>
      <c r="J331" s="32">
        <f t="shared" si="112"/>
        <v>0</v>
      </c>
      <c r="K331" s="33">
        <f t="shared" si="113"/>
        <v>0</v>
      </c>
    </row>
    <row r="332" spans="1:11" s="77" customFormat="1" ht="15" customHeight="1">
      <c r="A332" s="83"/>
      <c r="B332" s="50" t="s">
        <v>420</v>
      </c>
      <c r="C332" s="25" t="s">
        <v>421</v>
      </c>
      <c r="D332" s="61">
        <v>5</v>
      </c>
      <c r="E332" s="52" t="s">
        <v>11</v>
      </c>
      <c r="F332" s="57"/>
      <c r="G332" s="58"/>
      <c r="H332" s="32">
        <f t="shared" si="110"/>
        <v>0</v>
      </c>
      <c r="I332" s="32">
        <f t="shared" si="111"/>
        <v>0</v>
      </c>
      <c r="J332" s="32">
        <f t="shared" si="112"/>
        <v>0</v>
      </c>
      <c r="K332" s="33">
        <f t="shared" si="113"/>
        <v>0</v>
      </c>
    </row>
    <row r="333" spans="1:11" s="1" customFormat="1" ht="25.5">
      <c r="A333" s="26"/>
      <c r="B333" s="50" t="s">
        <v>422</v>
      </c>
      <c r="C333" s="94" t="s">
        <v>523</v>
      </c>
      <c r="D333" s="30">
        <v>19</v>
      </c>
      <c r="E333" s="31" t="s">
        <v>11</v>
      </c>
      <c r="F333" s="57"/>
      <c r="G333" s="57"/>
      <c r="H333" s="32">
        <f t="shared" si="110"/>
        <v>0</v>
      </c>
      <c r="I333" s="32">
        <f t="shared" si="111"/>
        <v>0</v>
      </c>
      <c r="J333" s="32">
        <f t="shared" si="112"/>
        <v>0</v>
      </c>
      <c r="K333" s="33">
        <f t="shared" si="113"/>
        <v>0</v>
      </c>
    </row>
    <row r="334" spans="1:11" s="77" customFormat="1" ht="25.5">
      <c r="A334" s="59"/>
      <c r="B334" s="50" t="s">
        <v>423</v>
      </c>
      <c r="C334" s="94" t="s">
        <v>524</v>
      </c>
      <c r="D334" s="61">
        <v>9</v>
      </c>
      <c r="E334" s="52" t="s">
        <v>11</v>
      </c>
      <c r="F334" s="57"/>
      <c r="G334" s="58"/>
      <c r="H334" s="32">
        <f t="shared" si="110"/>
        <v>0</v>
      </c>
      <c r="I334" s="32">
        <f t="shared" si="111"/>
        <v>0</v>
      </c>
      <c r="J334" s="32">
        <f t="shared" si="112"/>
        <v>0</v>
      </c>
      <c r="K334" s="33">
        <f t="shared" si="113"/>
        <v>0</v>
      </c>
    </row>
    <row r="335" spans="1:11" s="77" customFormat="1" ht="25.5">
      <c r="A335" s="59"/>
      <c r="B335" s="50" t="s">
        <v>424</v>
      </c>
      <c r="C335" s="94" t="s">
        <v>525</v>
      </c>
      <c r="D335" s="61">
        <v>4</v>
      </c>
      <c r="E335" s="52" t="s">
        <v>11</v>
      </c>
      <c r="F335" s="57"/>
      <c r="G335" s="58"/>
      <c r="H335" s="32">
        <f t="shared" si="110"/>
        <v>0</v>
      </c>
      <c r="I335" s="32">
        <f t="shared" si="111"/>
        <v>0</v>
      </c>
      <c r="J335" s="32">
        <f t="shared" si="112"/>
        <v>0</v>
      </c>
      <c r="K335" s="33">
        <f t="shared" si="113"/>
        <v>0</v>
      </c>
    </row>
    <row r="336" spans="1:11" s="77" customFormat="1" ht="25.5">
      <c r="A336" s="59"/>
      <c r="B336" s="50" t="s">
        <v>424</v>
      </c>
      <c r="C336" s="94" t="s">
        <v>526</v>
      </c>
      <c r="D336" s="61">
        <v>2</v>
      </c>
      <c r="E336" s="52" t="s">
        <v>11</v>
      </c>
      <c r="F336" s="57"/>
      <c r="G336" s="58"/>
      <c r="H336" s="32">
        <f t="shared" si="110"/>
        <v>0</v>
      </c>
      <c r="I336" s="32">
        <f t="shared" si="111"/>
        <v>0</v>
      </c>
      <c r="J336" s="32">
        <f t="shared" si="112"/>
        <v>0</v>
      </c>
      <c r="K336" s="33">
        <f t="shared" si="113"/>
        <v>0</v>
      </c>
    </row>
    <row r="337" spans="1:11" s="1" customFormat="1" ht="25.5">
      <c r="A337" s="27"/>
      <c r="B337" s="50" t="s">
        <v>425</v>
      </c>
      <c r="C337" s="94" t="s">
        <v>527</v>
      </c>
      <c r="D337" s="30">
        <v>1</v>
      </c>
      <c r="E337" s="28" t="s">
        <v>11</v>
      </c>
      <c r="F337" s="57"/>
      <c r="G337" s="57"/>
      <c r="H337" s="32">
        <f t="shared" si="110"/>
        <v>0</v>
      </c>
      <c r="I337" s="32">
        <f t="shared" si="111"/>
        <v>0</v>
      </c>
      <c r="J337" s="32">
        <f t="shared" si="112"/>
        <v>0</v>
      </c>
      <c r="K337" s="33">
        <f t="shared" si="113"/>
        <v>0</v>
      </c>
    </row>
    <row r="338" spans="1:11" s="1" customFormat="1" ht="25.5">
      <c r="A338" s="27"/>
      <c r="B338" s="50" t="s">
        <v>426</v>
      </c>
      <c r="C338" s="94" t="s">
        <v>538</v>
      </c>
      <c r="D338" s="30">
        <v>1</v>
      </c>
      <c r="E338" s="28" t="s">
        <v>11</v>
      </c>
      <c r="F338" s="57"/>
      <c r="G338" s="57"/>
      <c r="H338" s="32">
        <f t="shared" si="110"/>
        <v>0</v>
      </c>
      <c r="I338" s="32">
        <f t="shared" si="111"/>
        <v>0</v>
      </c>
      <c r="J338" s="32">
        <f t="shared" si="112"/>
        <v>0</v>
      </c>
      <c r="K338" s="33">
        <f t="shared" si="113"/>
        <v>0</v>
      </c>
    </row>
    <row r="339" spans="1:11" s="13" customFormat="1" ht="15.75" customHeight="1">
      <c r="A339" s="59"/>
      <c r="B339" s="50" t="s">
        <v>428</v>
      </c>
      <c r="C339" s="94" t="s">
        <v>310</v>
      </c>
      <c r="D339" s="72"/>
      <c r="E339" s="31"/>
      <c r="F339" s="32"/>
      <c r="G339" s="32"/>
      <c r="H339" s="32"/>
      <c r="I339" s="32"/>
      <c r="J339" s="32"/>
      <c r="K339" s="33"/>
    </row>
    <row r="340" spans="1:11" s="2" customFormat="1" ht="12" customHeight="1">
      <c r="A340" s="26"/>
      <c r="B340" s="50" t="s">
        <v>553</v>
      </c>
      <c r="C340" s="25" t="s">
        <v>427</v>
      </c>
      <c r="D340" s="30">
        <v>3</v>
      </c>
      <c r="E340" s="31" t="s">
        <v>59</v>
      </c>
      <c r="F340" s="57"/>
      <c r="G340" s="57"/>
      <c r="H340" s="32">
        <f t="shared" ref="H340:H353" si="114">SUM(F340:G340)*D340</f>
        <v>0</v>
      </c>
      <c r="I340" s="32">
        <f t="shared" ref="I340:I353" si="115">IF(F340="x,xx","x,xx",ROUND(F340*(1+$K$4),2))</f>
        <v>0</v>
      </c>
      <c r="J340" s="32">
        <f t="shared" ref="J340:J353" si="116">IF(G340="x,xx","x,xx",ROUND(G340*(1+$K$4),2))</f>
        <v>0</v>
      </c>
      <c r="K340" s="33">
        <f t="shared" ref="K340:K353" si="117">SUM(I340:J340)*D340</f>
        <v>0</v>
      </c>
    </row>
    <row r="341" spans="1:11" s="2" customFormat="1" ht="12" customHeight="1">
      <c r="A341" s="26"/>
      <c r="B341" s="50" t="s">
        <v>554</v>
      </c>
      <c r="C341" s="25" t="s">
        <v>539</v>
      </c>
      <c r="D341" s="30">
        <v>3</v>
      </c>
      <c r="E341" s="31" t="s">
        <v>59</v>
      </c>
      <c r="F341" s="57"/>
      <c r="G341" s="57"/>
      <c r="H341" s="32">
        <f>SUM(F341:G341)*D341</f>
        <v>0</v>
      </c>
      <c r="I341" s="32">
        <f t="shared" si="115"/>
        <v>0</v>
      </c>
      <c r="J341" s="32">
        <f t="shared" si="116"/>
        <v>0</v>
      </c>
      <c r="K341" s="33">
        <f t="shared" si="117"/>
        <v>0</v>
      </c>
    </row>
    <row r="342" spans="1:11" s="13" customFormat="1" ht="12.75" customHeight="1">
      <c r="A342" s="59"/>
      <c r="B342" s="50" t="s">
        <v>429</v>
      </c>
      <c r="C342" s="25" t="s">
        <v>528</v>
      </c>
      <c r="D342" s="30">
        <v>12</v>
      </c>
      <c r="E342" s="31" t="s">
        <v>59</v>
      </c>
      <c r="F342" s="57"/>
      <c r="G342" s="57"/>
      <c r="H342" s="32">
        <f t="shared" si="114"/>
        <v>0</v>
      </c>
      <c r="I342" s="32">
        <f t="shared" si="115"/>
        <v>0</v>
      </c>
      <c r="J342" s="32">
        <f t="shared" si="116"/>
        <v>0</v>
      </c>
      <c r="K342" s="33">
        <f t="shared" si="117"/>
        <v>0</v>
      </c>
    </row>
    <row r="343" spans="1:11" s="1" customFormat="1" ht="15" customHeight="1">
      <c r="A343" s="26"/>
      <c r="B343" s="50" t="s">
        <v>430</v>
      </c>
      <c r="C343" s="25" t="s">
        <v>529</v>
      </c>
      <c r="D343" s="30">
        <v>1000</v>
      </c>
      <c r="E343" s="31" t="s">
        <v>18</v>
      </c>
      <c r="F343" s="57"/>
      <c r="G343" s="57"/>
      <c r="H343" s="32">
        <f t="shared" si="114"/>
        <v>0</v>
      </c>
      <c r="I343" s="32">
        <f t="shared" si="115"/>
        <v>0</v>
      </c>
      <c r="J343" s="32">
        <f t="shared" si="116"/>
        <v>0</v>
      </c>
      <c r="K343" s="33">
        <f t="shared" si="117"/>
        <v>0</v>
      </c>
    </row>
    <row r="344" spans="1:11" s="93" customFormat="1" ht="63.75">
      <c r="A344" s="59"/>
      <c r="B344" s="50" t="s">
        <v>431</v>
      </c>
      <c r="C344" s="94" t="s">
        <v>702</v>
      </c>
      <c r="D344" s="30">
        <v>1</v>
      </c>
      <c r="E344" s="31" t="s">
        <v>288</v>
      </c>
      <c r="F344" s="57"/>
      <c r="G344" s="57"/>
      <c r="H344" s="32">
        <f t="shared" si="114"/>
        <v>0</v>
      </c>
      <c r="I344" s="32">
        <f t="shared" si="115"/>
        <v>0</v>
      </c>
      <c r="J344" s="32">
        <f t="shared" si="116"/>
        <v>0</v>
      </c>
      <c r="K344" s="33">
        <f t="shared" si="117"/>
        <v>0</v>
      </c>
    </row>
    <row r="345" spans="1:11" s="15" customFormat="1" ht="13.5" customHeight="1">
      <c r="A345" s="59"/>
      <c r="B345" s="50" t="s">
        <v>432</v>
      </c>
      <c r="C345" s="25" t="s">
        <v>433</v>
      </c>
      <c r="D345" s="30">
        <v>4</v>
      </c>
      <c r="E345" s="31" t="s">
        <v>288</v>
      </c>
      <c r="F345" s="57"/>
      <c r="G345" s="57"/>
      <c r="H345" s="32">
        <f t="shared" si="114"/>
        <v>0</v>
      </c>
      <c r="I345" s="32">
        <f t="shared" si="115"/>
        <v>0</v>
      </c>
      <c r="J345" s="32">
        <f t="shared" si="116"/>
        <v>0</v>
      </c>
      <c r="K345" s="33">
        <f t="shared" si="117"/>
        <v>0</v>
      </c>
    </row>
    <row r="346" spans="1:11" s="15" customFormat="1" ht="12" customHeight="1">
      <c r="A346" s="59"/>
      <c r="B346" s="50" t="s">
        <v>434</v>
      </c>
      <c r="C346" s="25" t="s">
        <v>580</v>
      </c>
      <c r="D346" s="30">
        <v>2</v>
      </c>
      <c r="E346" s="31" t="s">
        <v>59</v>
      </c>
      <c r="F346" s="57"/>
      <c r="G346" s="57"/>
      <c r="H346" s="32">
        <f t="shared" si="114"/>
        <v>0</v>
      </c>
      <c r="I346" s="32">
        <f t="shared" si="115"/>
        <v>0</v>
      </c>
      <c r="J346" s="32">
        <f t="shared" si="116"/>
        <v>0</v>
      </c>
      <c r="K346" s="33">
        <f t="shared" si="117"/>
        <v>0</v>
      </c>
    </row>
    <row r="347" spans="1:11" s="15" customFormat="1" ht="12" customHeight="1">
      <c r="A347" s="59"/>
      <c r="B347" s="50" t="s">
        <v>435</v>
      </c>
      <c r="C347" s="25" t="s">
        <v>436</v>
      </c>
      <c r="D347" s="30">
        <v>6</v>
      </c>
      <c r="E347" s="31" t="s">
        <v>288</v>
      </c>
      <c r="F347" s="57"/>
      <c r="G347" s="57"/>
      <c r="H347" s="32">
        <f t="shared" si="114"/>
        <v>0</v>
      </c>
      <c r="I347" s="32">
        <f t="shared" si="115"/>
        <v>0</v>
      </c>
      <c r="J347" s="32">
        <f t="shared" si="116"/>
        <v>0</v>
      </c>
      <c r="K347" s="33">
        <f t="shared" si="117"/>
        <v>0</v>
      </c>
    </row>
    <row r="348" spans="1:11" s="15" customFormat="1" ht="12" customHeight="1">
      <c r="A348" s="59"/>
      <c r="B348" s="50" t="s">
        <v>437</v>
      </c>
      <c r="C348" s="25" t="s">
        <v>438</v>
      </c>
      <c r="D348" s="30">
        <v>4</v>
      </c>
      <c r="E348" s="31" t="s">
        <v>59</v>
      </c>
      <c r="F348" s="57"/>
      <c r="G348" s="57"/>
      <c r="H348" s="32">
        <f t="shared" si="114"/>
        <v>0</v>
      </c>
      <c r="I348" s="32">
        <f t="shared" si="115"/>
        <v>0</v>
      </c>
      <c r="J348" s="32">
        <f t="shared" si="116"/>
        <v>0</v>
      </c>
      <c r="K348" s="33">
        <f t="shared" si="117"/>
        <v>0</v>
      </c>
    </row>
    <row r="349" spans="1:11" s="13" customFormat="1" ht="12" customHeight="1">
      <c r="A349" s="59"/>
      <c r="B349" s="50" t="s">
        <v>439</v>
      </c>
      <c r="C349" s="25" t="s">
        <v>440</v>
      </c>
      <c r="D349" s="30">
        <v>20</v>
      </c>
      <c r="E349" s="31" t="s">
        <v>59</v>
      </c>
      <c r="F349" s="57"/>
      <c r="G349" s="57"/>
      <c r="H349" s="32">
        <f t="shared" si="114"/>
        <v>0</v>
      </c>
      <c r="I349" s="32">
        <f t="shared" si="115"/>
        <v>0</v>
      </c>
      <c r="J349" s="32">
        <f t="shared" si="116"/>
        <v>0</v>
      </c>
      <c r="K349" s="33">
        <f t="shared" si="117"/>
        <v>0</v>
      </c>
    </row>
    <row r="350" spans="1:11" s="13" customFormat="1" ht="12" customHeight="1">
      <c r="A350" s="59"/>
      <c r="B350" s="50" t="s">
        <v>441</v>
      </c>
      <c r="C350" s="25" t="s">
        <v>442</v>
      </c>
      <c r="D350" s="30">
        <v>20</v>
      </c>
      <c r="E350" s="31" t="s">
        <v>59</v>
      </c>
      <c r="F350" s="57"/>
      <c r="G350" s="57"/>
      <c r="H350" s="32">
        <f t="shared" si="114"/>
        <v>0</v>
      </c>
      <c r="I350" s="32">
        <f t="shared" si="115"/>
        <v>0</v>
      </c>
      <c r="J350" s="32">
        <f t="shared" si="116"/>
        <v>0</v>
      </c>
      <c r="K350" s="33">
        <f t="shared" si="117"/>
        <v>0</v>
      </c>
    </row>
    <row r="351" spans="1:11" s="15" customFormat="1" ht="12" customHeight="1">
      <c r="A351" s="59"/>
      <c r="B351" s="50" t="s">
        <v>443</v>
      </c>
      <c r="C351" s="25" t="s">
        <v>444</v>
      </c>
      <c r="D351" s="30">
        <v>6</v>
      </c>
      <c r="E351" s="31" t="s">
        <v>59</v>
      </c>
      <c r="F351" s="57"/>
      <c r="G351" s="57"/>
      <c r="H351" s="32">
        <f t="shared" si="114"/>
        <v>0</v>
      </c>
      <c r="I351" s="32">
        <f t="shared" si="115"/>
        <v>0</v>
      </c>
      <c r="J351" s="32">
        <f t="shared" si="116"/>
        <v>0</v>
      </c>
      <c r="K351" s="33">
        <f t="shared" si="117"/>
        <v>0</v>
      </c>
    </row>
    <row r="352" spans="1:11" s="13" customFormat="1" ht="25.5">
      <c r="A352" s="59"/>
      <c r="B352" s="50" t="s">
        <v>445</v>
      </c>
      <c r="C352" s="94" t="s">
        <v>446</v>
      </c>
      <c r="D352" s="30">
        <v>1</v>
      </c>
      <c r="E352" s="31" t="s">
        <v>375</v>
      </c>
      <c r="F352" s="57"/>
      <c r="G352" s="57"/>
      <c r="H352" s="32">
        <f t="shared" si="114"/>
        <v>0</v>
      </c>
      <c r="I352" s="32">
        <f t="shared" si="115"/>
        <v>0</v>
      </c>
      <c r="J352" s="32">
        <f t="shared" si="116"/>
        <v>0</v>
      </c>
      <c r="K352" s="33">
        <f t="shared" si="117"/>
        <v>0</v>
      </c>
    </row>
    <row r="353" spans="1:11" s="13" customFormat="1" ht="12" customHeight="1">
      <c r="A353" s="59"/>
      <c r="B353" s="50" t="s">
        <v>447</v>
      </c>
      <c r="C353" s="25" t="s">
        <v>448</v>
      </c>
      <c r="D353" s="30">
        <v>31</v>
      </c>
      <c r="E353" s="31" t="s">
        <v>59</v>
      </c>
      <c r="F353" s="57"/>
      <c r="G353" s="57"/>
      <c r="H353" s="32">
        <f t="shared" si="114"/>
        <v>0</v>
      </c>
      <c r="I353" s="32">
        <f t="shared" si="115"/>
        <v>0</v>
      </c>
      <c r="J353" s="32">
        <f t="shared" si="116"/>
        <v>0</v>
      </c>
      <c r="K353" s="33">
        <f t="shared" si="117"/>
        <v>0</v>
      </c>
    </row>
    <row r="354" spans="1:11">
      <c r="A354" s="59"/>
      <c r="B354" s="35">
        <v>5</v>
      </c>
      <c r="C354" s="110" t="s">
        <v>449</v>
      </c>
      <c r="D354" s="110"/>
      <c r="E354" s="110"/>
      <c r="F354" s="110"/>
      <c r="G354" s="110"/>
      <c r="H354" s="110"/>
      <c r="I354" s="110"/>
      <c r="J354" s="110"/>
      <c r="K354" s="111"/>
    </row>
    <row r="355" spans="1:11" s="15" customFormat="1" ht="15" customHeight="1">
      <c r="A355" s="59"/>
      <c r="B355" s="60" t="s">
        <v>30</v>
      </c>
      <c r="C355" s="25" t="s">
        <v>450</v>
      </c>
      <c r="D355" s="30">
        <v>1</v>
      </c>
      <c r="E355" s="31" t="s">
        <v>59</v>
      </c>
      <c r="F355" s="57"/>
      <c r="G355" s="57"/>
      <c r="H355" s="32">
        <f>SUM(F355:G355)*D355</f>
        <v>0</v>
      </c>
      <c r="I355" s="32">
        <f t="shared" ref="I355:I371" si="118">IF(F355="x,xx","x,xx",ROUND(F355*(1+$K$4),2))</f>
        <v>0</v>
      </c>
      <c r="J355" s="32">
        <f t="shared" ref="J355:J371" si="119">IF(G355="x,xx","x,xx",ROUND(G355*(1+$K$4),2))</f>
        <v>0</v>
      </c>
      <c r="K355" s="33">
        <f t="shared" ref="K355:K370" si="120">SUM(I355:J355)*D355</f>
        <v>0</v>
      </c>
    </row>
    <row r="356" spans="1:11" s="13" customFormat="1" ht="15" customHeight="1">
      <c r="A356" s="59"/>
      <c r="B356" s="60" t="s">
        <v>187</v>
      </c>
      <c r="C356" s="25" t="s">
        <v>436</v>
      </c>
      <c r="D356" s="30">
        <v>1</v>
      </c>
      <c r="E356" s="31" t="s">
        <v>288</v>
      </c>
      <c r="F356" s="57"/>
      <c r="G356" s="57"/>
      <c r="H356" s="32">
        <f t="shared" ref="H356:H370" si="121">SUM(F356:G356)*D356</f>
        <v>0</v>
      </c>
      <c r="I356" s="32">
        <f t="shared" si="118"/>
        <v>0</v>
      </c>
      <c r="J356" s="32">
        <f t="shared" si="119"/>
        <v>0</v>
      </c>
      <c r="K356" s="33">
        <f t="shared" si="120"/>
        <v>0</v>
      </c>
    </row>
    <row r="357" spans="1:11" s="13" customFormat="1" ht="12" customHeight="1">
      <c r="A357" s="59"/>
      <c r="B357" s="60" t="s">
        <v>42</v>
      </c>
      <c r="C357" s="25" t="s">
        <v>451</v>
      </c>
      <c r="D357" s="30">
        <v>20</v>
      </c>
      <c r="E357" s="31" t="s">
        <v>59</v>
      </c>
      <c r="F357" s="57"/>
      <c r="G357" s="57"/>
      <c r="H357" s="32">
        <f t="shared" si="121"/>
        <v>0</v>
      </c>
      <c r="I357" s="32">
        <f t="shared" si="118"/>
        <v>0</v>
      </c>
      <c r="J357" s="32">
        <f t="shared" si="119"/>
        <v>0</v>
      </c>
      <c r="K357" s="33">
        <f t="shared" si="120"/>
        <v>0</v>
      </c>
    </row>
    <row r="358" spans="1:11" s="13" customFormat="1" ht="12" customHeight="1">
      <c r="A358" s="59"/>
      <c r="B358" s="60" t="s">
        <v>43</v>
      </c>
      <c r="C358" s="25" t="s">
        <v>452</v>
      </c>
      <c r="D358" s="30">
        <v>10</v>
      </c>
      <c r="E358" s="31" t="s">
        <v>59</v>
      </c>
      <c r="F358" s="57"/>
      <c r="G358" s="57"/>
      <c r="H358" s="32">
        <f t="shared" si="121"/>
        <v>0</v>
      </c>
      <c r="I358" s="32">
        <f t="shared" si="118"/>
        <v>0</v>
      </c>
      <c r="J358" s="32">
        <f t="shared" si="119"/>
        <v>0</v>
      </c>
      <c r="K358" s="33">
        <f t="shared" si="120"/>
        <v>0</v>
      </c>
    </row>
    <row r="359" spans="1:11" s="1" customFormat="1" ht="12" customHeight="1">
      <c r="A359" s="26"/>
      <c r="B359" s="60" t="s">
        <v>217</v>
      </c>
      <c r="C359" s="25" t="s">
        <v>453</v>
      </c>
      <c r="D359" s="30">
        <v>500</v>
      </c>
      <c r="E359" s="31" t="s">
        <v>18</v>
      </c>
      <c r="F359" s="57"/>
      <c r="G359" s="57"/>
      <c r="H359" s="32">
        <f t="shared" si="121"/>
        <v>0</v>
      </c>
      <c r="I359" s="32">
        <f t="shared" si="118"/>
        <v>0</v>
      </c>
      <c r="J359" s="32">
        <f t="shared" si="119"/>
        <v>0</v>
      </c>
      <c r="K359" s="33">
        <f t="shared" si="120"/>
        <v>0</v>
      </c>
    </row>
    <row r="360" spans="1:11" s="13" customFormat="1" ht="12" customHeight="1">
      <c r="A360" s="59"/>
      <c r="B360" s="60" t="s">
        <v>218</v>
      </c>
      <c r="C360" s="25" t="s">
        <v>454</v>
      </c>
      <c r="D360" s="30">
        <v>14</v>
      </c>
      <c r="E360" s="31" t="s">
        <v>59</v>
      </c>
      <c r="F360" s="57"/>
      <c r="G360" s="57"/>
      <c r="H360" s="32">
        <f t="shared" si="121"/>
        <v>0</v>
      </c>
      <c r="I360" s="32">
        <f t="shared" si="118"/>
        <v>0</v>
      </c>
      <c r="J360" s="32">
        <f t="shared" si="119"/>
        <v>0</v>
      </c>
      <c r="K360" s="33">
        <f t="shared" si="120"/>
        <v>0</v>
      </c>
    </row>
    <row r="361" spans="1:11" s="13" customFormat="1" ht="12" customHeight="1">
      <c r="A361" s="59"/>
      <c r="B361" s="60" t="s">
        <v>219</v>
      </c>
      <c r="C361" s="25" t="s">
        <v>636</v>
      </c>
      <c r="D361" s="30">
        <v>30</v>
      </c>
      <c r="E361" s="31" t="s">
        <v>18</v>
      </c>
      <c r="F361" s="57"/>
      <c r="G361" s="57"/>
      <c r="H361" s="32">
        <f t="shared" si="121"/>
        <v>0</v>
      </c>
      <c r="I361" s="32">
        <f t="shared" si="118"/>
        <v>0</v>
      </c>
      <c r="J361" s="32">
        <f t="shared" si="119"/>
        <v>0</v>
      </c>
      <c r="K361" s="33">
        <f t="shared" si="120"/>
        <v>0</v>
      </c>
    </row>
    <row r="362" spans="1:11" s="13" customFormat="1" ht="12" customHeight="1">
      <c r="A362" s="59"/>
      <c r="B362" s="60" t="s">
        <v>221</v>
      </c>
      <c r="C362" s="25" t="s">
        <v>634</v>
      </c>
      <c r="D362" s="30">
        <v>150</v>
      </c>
      <c r="E362" s="31" t="s">
        <v>18</v>
      </c>
      <c r="F362" s="57"/>
      <c r="G362" s="57"/>
      <c r="H362" s="32">
        <f t="shared" si="121"/>
        <v>0</v>
      </c>
      <c r="I362" s="32">
        <f t="shared" si="118"/>
        <v>0</v>
      </c>
      <c r="J362" s="32">
        <f t="shared" si="119"/>
        <v>0</v>
      </c>
      <c r="K362" s="33">
        <f t="shared" si="120"/>
        <v>0</v>
      </c>
    </row>
    <row r="363" spans="1:11" s="13" customFormat="1" ht="12" customHeight="1">
      <c r="A363" s="59"/>
      <c r="B363" s="60" t="s">
        <v>223</v>
      </c>
      <c r="C363" s="25" t="s">
        <v>635</v>
      </c>
      <c r="D363" s="30">
        <v>50</v>
      </c>
      <c r="E363" s="31" t="s">
        <v>18</v>
      </c>
      <c r="F363" s="57"/>
      <c r="G363" s="57"/>
      <c r="H363" s="32">
        <f t="shared" si="121"/>
        <v>0</v>
      </c>
      <c r="I363" s="32">
        <f t="shared" si="118"/>
        <v>0</v>
      </c>
      <c r="J363" s="32">
        <f t="shared" si="119"/>
        <v>0</v>
      </c>
      <c r="K363" s="33">
        <f t="shared" si="120"/>
        <v>0</v>
      </c>
    </row>
    <row r="364" spans="1:11" s="13" customFormat="1" ht="12" customHeight="1">
      <c r="A364" s="59"/>
      <c r="B364" s="60" t="s">
        <v>225</v>
      </c>
      <c r="C364" s="25" t="s">
        <v>455</v>
      </c>
      <c r="D364" s="30">
        <v>9</v>
      </c>
      <c r="E364" s="31" t="s">
        <v>11</v>
      </c>
      <c r="F364" s="57"/>
      <c r="G364" s="57"/>
      <c r="H364" s="32">
        <f t="shared" si="121"/>
        <v>0</v>
      </c>
      <c r="I364" s="32">
        <f t="shared" si="118"/>
        <v>0</v>
      </c>
      <c r="J364" s="32">
        <f t="shared" si="119"/>
        <v>0</v>
      </c>
      <c r="K364" s="33">
        <f t="shared" si="120"/>
        <v>0</v>
      </c>
    </row>
    <row r="365" spans="1:11" s="13" customFormat="1" ht="12" customHeight="1">
      <c r="A365" s="59"/>
      <c r="B365" s="60" t="s">
        <v>227</v>
      </c>
      <c r="C365" s="25" t="s">
        <v>456</v>
      </c>
      <c r="D365" s="30">
        <v>2</v>
      </c>
      <c r="E365" s="31" t="s">
        <v>288</v>
      </c>
      <c r="F365" s="57"/>
      <c r="G365" s="57"/>
      <c r="H365" s="32">
        <f t="shared" si="121"/>
        <v>0</v>
      </c>
      <c r="I365" s="32">
        <f t="shared" si="118"/>
        <v>0</v>
      </c>
      <c r="J365" s="32">
        <f t="shared" si="119"/>
        <v>0</v>
      </c>
      <c r="K365" s="33">
        <f t="shared" si="120"/>
        <v>0</v>
      </c>
    </row>
    <row r="366" spans="1:11" s="13" customFormat="1" ht="12" customHeight="1">
      <c r="A366" s="59"/>
      <c r="B366" s="60" t="s">
        <v>228</v>
      </c>
      <c r="C366" s="25" t="s">
        <v>457</v>
      </c>
      <c r="D366" s="30">
        <v>2</v>
      </c>
      <c r="E366" s="31" t="s">
        <v>288</v>
      </c>
      <c r="F366" s="57"/>
      <c r="G366" s="57"/>
      <c r="H366" s="32">
        <f t="shared" si="121"/>
        <v>0</v>
      </c>
      <c r="I366" s="32">
        <f t="shared" si="118"/>
        <v>0</v>
      </c>
      <c r="J366" s="32">
        <f t="shared" si="119"/>
        <v>0</v>
      </c>
      <c r="K366" s="33">
        <f t="shared" si="120"/>
        <v>0</v>
      </c>
    </row>
    <row r="367" spans="1:11" s="13" customFormat="1" ht="12" customHeight="1">
      <c r="A367" s="59"/>
      <c r="B367" s="60" t="s">
        <v>231</v>
      </c>
      <c r="C367" s="25" t="s">
        <v>458</v>
      </c>
      <c r="D367" s="30">
        <v>20</v>
      </c>
      <c r="E367" s="31" t="s">
        <v>288</v>
      </c>
      <c r="F367" s="57"/>
      <c r="G367" s="57"/>
      <c r="H367" s="32">
        <f t="shared" si="121"/>
        <v>0</v>
      </c>
      <c r="I367" s="32">
        <f t="shared" si="118"/>
        <v>0</v>
      </c>
      <c r="J367" s="32">
        <f t="shared" si="119"/>
        <v>0</v>
      </c>
      <c r="K367" s="33">
        <f t="shared" si="120"/>
        <v>0</v>
      </c>
    </row>
    <row r="368" spans="1:11" s="13" customFormat="1" ht="25.5">
      <c r="A368" s="59"/>
      <c r="B368" s="60" t="s">
        <v>258</v>
      </c>
      <c r="C368" s="94" t="s">
        <v>459</v>
      </c>
      <c r="D368" s="30">
        <v>1</v>
      </c>
      <c r="E368" s="31" t="s">
        <v>11</v>
      </c>
      <c r="F368" s="57"/>
      <c r="G368" s="57"/>
      <c r="H368" s="32">
        <f t="shared" si="121"/>
        <v>0</v>
      </c>
      <c r="I368" s="32">
        <f t="shared" si="118"/>
        <v>0</v>
      </c>
      <c r="J368" s="32">
        <f t="shared" si="119"/>
        <v>0</v>
      </c>
      <c r="K368" s="33">
        <f t="shared" si="120"/>
        <v>0</v>
      </c>
    </row>
    <row r="369" spans="1:13" s="13" customFormat="1" ht="25.5">
      <c r="A369" s="59"/>
      <c r="B369" s="60" t="s">
        <v>259</v>
      </c>
      <c r="C369" s="94" t="s">
        <v>632</v>
      </c>
      <c r="D369" s="30">
        <v>1</v>
      </c>
      <c r="E369" s="31" t="s">
        <v>11</v>
      </c>
      <c r="F369" s="57"/>
      <c r="G369" s="57"/>
      <c r="H369" s="32">
        <f t="shared" si="121"/>
        <v>0</v>
      </c>
      <c r="I369" s="32">
        <f t="shared" si="118"/>
        <v>0</v>
      </c>
      <c r="J369" s="32">
        <f t="shared" si="119"/>
        <v>0</v>
      </c>
      <c r="K369" s="33">
        <f t="shared" si="120"/>
        <v>0</v>
      </c>
    </row>
    <row r="370" spans="1:13" s="13" customFormat="1" ht="25.5">
      <c r="A370" s="59"/>
      <c r="B370" s="60" t="s">
        <v>633</v>
      </c>
      <c r="C370" s="94" t="s">
        <v>530</v>
      </c>
      <c r="D370" s="30">
        <v>50</v>
      </c>
      <c r="E370" s="31" t="s">
        <v>18</v>
      </c>
      <c r="F370" s="57"/>
      <c r="G370" s="57"/>
      <c r="H370" s="32">
        <f t="shared" si="121"/>
        <v>0</v>
      </c>
      <c r="I370" s="32">
        <f t="shared" si="118"/>
        <v>0</v>
      </c>
      <c r="J370" s="32">
        <f t="shared" si="119"/>
        <v>0</v>
      </c>
      <c r="K370" s="33">
        <f t="shared" si="120"/>
        <v>0</v>
      </c>
    </row>
    <row r="371" spans="1:13" s="13" customFormat="1" ht="37.5" customHeight="1">
      <c r="A371" s="59"/>
      <c r="B371" s="60" t="s">
        <v>688</v>
      </c>
      <c r="C371" s="94" t="s">
        <v>642</v>
      </c>
      <c r="D371" s="72">
        <v>2</v>
      </c>
      <c r="E371" s="52" t="s">
        <v>288</v>
      </c>
      <c r="F371" s="57"/>
      <c r="G371" s="58"/>
      <c r="H371" s="32">
        <f>SUM(F371:G371)*D371</f>
        <v>0</v>
      </c>
      <c r="I371" s="32">
        <f t="shared" si="118"/>
        <v>0</v>
      </c>
      <c r="J371" s="32">
        <f t="shared" si="119"/>
        <v>0</v>
      </c>
      <c r="K371" s="33">
        <f>SUM(I371:J371)*D371</f>
        <v>0</v>
      </c>
    </row>
    <row r="372" spans="1:13">
      <c r="A372" s="59"/>
      <c r="B372" s="35">
        <v>6</v>
      </c>
      <c r="C372" s="110" t="s">
        <v>460</v>
      </c>
      <c r="D372" s="110"/>
      <c r="E372" s="110"/>
      <c r="F372" s="110"/>
      <c r="G372" s="110"/>
      <c r="H372" s="110"/>
      <c r="I372" s="110"/>
      <c r="J372" s="110"/>
      <c r="K372" s="111"/>
    </row>
    <row r="373" spans="1:13" s="2" customFormat="1" ht="12" customHeight="1">
      <c r="A373" s="137"/>
      <c r="B373" s="138" t="s">
        <v>31</v>
      </c>
      <c r="C373" s="25" t="s">
        <v>461</v>
      </c>
      <c r="D373" s="30"/>
      <c r="E373" s="31"/>
      <c r="F373" s="32"/>
      <c r="G373" s="32"/>
      <c r="H373" s="32"/>
      <c r="I373" s="32"/>
      <c r="J373" s="32"/>
      <c r="K373" s="33"/>
      <c r="L373" s="1"/>
      <c r="M373" s="1"/>
    </row>
    <row r="374" spans="1:13" s="2" customFormat="1" ht="12" customHeight="1">
      <c r="A374" s="137"/>
      <c r="B374" s="138"/>
      <c r="C374" s="25" t="s">
        <v>462</v>
      </c>
      <c r="D374" s="139">
        <v>1</v>
      </c>
      <c r="E374" s="140" t="s">
        <v>11</v>
      </c>
      <c r="F374" s="112"/>
      <c r="G374" s="112"/>
      <c r="H374" s="113">
        <f>SUM(F374,G374)*D374</f>
        <v>0</v>
      </c>
      <c r="I374" s="115">
        <f t="shared" ref="I374:I381" si="122">IF(F374="x,xx","x,xx",ROUND(F374*(1+$K$4),2))</f>
        <v>0</v>
      </c>
      <c r="J374" s="115">
        <f t="shared" ref="J374:J381" si="123">IF(G374="x,xx","x,xx",ROUND(G374*(1+$K$4),2))</f>
        <v>0</v>
      </c>
      <c r="K374" s="114">
        <f>SUM(I374:J374)*D374</f>
        <v>0</v>
      </c>
      <c r="L374" s="1"/>
      <c r="M374" s="1"/>
    </row>
    <row r="375" spans="1:13" s="2" customFormat="1" ht="12" customHeight="1">
      <c r="A375" s="137"/>
      <c r="B375" s="138"/>
      <c r="C375" s="25" t="s">
        <v>463</v>
      </c>
      <c r="D375" s="139"/>
      <c r="E375" s="140"/>
      <c r="F375" s="112"/>
      <c r="G375" s="112"/>
      <c r="H375" s="113"/>
      <c r="I375" s="116"/>
      <c r="J375" s="116"/>
      <c r="K375" s="114"/>
      <c r="L375" s="1"/>
      <c r="M375" s="1"/>
    </row>
    <row r="376" spans="1:13" s="2" customFormat="1" ht="12" customHeight="1">
      <c r="A376" s="137"/>
      <c r="B376" s="138"/>
      <c r="C376" s="25" t="s">
        <v>464</v>
      </c>
      <c r="D376" s="139"/>
      <c r="E376" s="140"/>
      <c r="F376" s="112"/>
      <c r="G376" s="112"/>
      <c r="H376" s="113"/>
      <c r="I376" s="116"/>
      <c r="J376" s="116"/>
      <c r="K376" s="114"/>
      <c r="L376" s="1"/>
      <c r="M376" s="1"/>
    </row>
    <row r="377" spans="1:13" s="2" customFormat="1" ht="12" customHeight="1">
      <c r="A377" s="137"/>
      <c r="B377" s="138"/>
      <c r="C377" s="25" t="s">
        <v>465</v>
      </c>
      <c r="D377" s="139"/>
      <c r="E377" s="140"/>
      <c r="F377" s="112"/>
      <c r="G377" s="112"/>
      <c r="H377" s="113"/>
      <c r="I377" s="116"/>
      <c r="J377" s="116"/>
      <c r="K377" s="114"/>
      <c r="L377" s="1"/>
      <c r="M377" s="1"/>
    </row>
    <row r="378" spans="1:13" s="2" customFormat="1" ht="12.75">
      <c r="A378" s="137"/>
      <c r="B378" s="138"/>
      <c r="C378" s="25" t="s">
        <v>466</v>
      </c>
      <c r="D378" s="139"/>
      <c r="E378" s="140"/>
      <c r="F378" s="112"/>
      <c r="G378" s="112"/>
      <c r="H378" s="113"/>
      <c r="I378" s="116"/>
      <c r="J378" s="116"/>
      <c r="K378" s="114"/>
      <c r="L378" s="1"/>
      <c r="M378" s="1"/>
    </row>
    <row r="379" spans="1:13" s="2" customFormat="1" ht="25.5">
      <c r="A379" s="137"/>
      <c r="B379" s="138"/>
      <c r="C379" s="94" t="s">
        <v>467</v>
      </c>
      <c r="D379" s="139"/>
      <c r="E379" s="140"/>
      <c r="F379" s="112"/>
      <c r="G379" s="112"/>
      <c r="H379" s="113"/>
      <c r="I379" s="117"/>
      <c r="J379" s="117"/>
      <c r="K379" s="114"/>
      <c r="L379" s="1"/>
      <c r="M379" s="1"/>
    </row>
    <row r="380" spans="1:13" s="2" customFormat="1" ht="12.75">
      <c r="A380" s="26"/>
      <c r="B380" s="29" t="s">
        <v>32</v>
      </c>
      <c r="C380" s="25" t="s">
        <v>468</v>
      </c>
      <c r="D380" s="30">
        <v>1</v>
      </c>
      <c r="E380" s="31" t="s">
        <v>11</v>
      </c>
      <c r="F380" s="57"/>
      <c r="G380" s="57"/>
      <c r="H380" s="32">
        <f>SUM(F380:G380)*D380</f>
        <v>0</v>
      </c>
      <c r="I380" s="32">
        <f t="shared" si="122"/>
        <v>0</v>
      </c>
      <c r="J380" s="32">
        <f t="shared" si="123"/>
        <v>0</v>
      </c>
      <c r="K380" s="33">
        <f>SUM(I380:J380)*D380</f>
        <v>0</v>
      </c>
      <c r="L380" s="1"/>
      <c r="M380" s="1"/>
    </row>
    <row r="381" spans="1:13" s="2" customFormat="1" ht="12.75">
      <c r="A381" s="26"/>
      <c r="B381" s="29" t="s">
        <v>469</v>
      </c>
      <c r="C381" s="25" t="s">
        <v>716</v>
      </c>
      <c r="D381" s="30">
        <v>1</v>
      </c>
      <c r="E381" s="31" t="s">
        <v>11</v>
      </c>
      <c r="F381" s="57"/>
      <c r="G381" s="57"/>
      <c r="H381" s="32">
        <f>SUM(F381:G381)*D381</f>
        <v>0</v>
      </c>
      <c r="I381" s="32">
        <f t="shared" si="122"/>
        <v>0</v>
      </c>
      <c r="J381" s="32">
        <f t="shared" si="123"/>
        <v>0</v>
      </c>
      <c r="K381" s="33">
        <f>SUM(I381:J381)*D381</f>
        <v>0</v>
      </c>
      <c r="L381" s="1"/>
      <c r="M381" s="1"/>
    </row>
    <row r="382" spans="1:13">
      <c r="A382" s="59"/>
      <c r="B382" s="35">
        <v>7</v>
      </c>
      <c r="C382" s="110" t="s">
        <v>470</v>
      </c>
      <c r="D382" s="110"/>
      <c r="E382" s="110"/>
      <c r="F382" s="110"/>
      <c r="G382" s="110"/>
      <c r="H382" s="110"/>
      <c r="I382" s="110"/>
      <c r="J382" s="110"/>
      <c r="K382" s="111"/>
    </row>
    <row r="383" spans="1:13" s="13" customFormat="1" ht="25.5">
      <c r="A383" s="59"/>
      <c r="B383" s="60" t="s">
        <v>33</v>
      </c>
      <c r="C383" s="94" t="s">
        <v>471</v>
      </c>
      <c r="D383" s="30">
        <v>12</v>
      </c>
      <c r="E383" s="31" t="s">
        <v>59</v>
      </c>
      <c r="F383" s="57"/>
      <c r="G383" s="57"/>
      <c r="H383" s="32">
        <f>SUM(F383:G383)*D383</f>
        <v>0</v>
      </c>
      <c r="I383" s="32">
        <f t="shared" ref="I383:I389" si="124">IF(F383="x,xx","x,xx",ROUND(F383*(1+$K$4),2))</f>
        <v>0</v>
      </c>
      <c r="J383" s="32">
        <f t="shared" ref="J383:J389" si="125">IF(G383="x,xx","x,xx",ROUND(G383*(1+$K$4),2))</f>
        <v>0</v>
      </c>
      <c r="K383" s="33">
        <f t="shared" ref="K383:K389" si="126">SUM(I383:J383)*D383</f>
        <v>0</v>
      </c>
    </row>
    <row r="384" spans="1:13" s="13" customFormat="1" ht="13.5" customHeight="1">
      <c r="A384" s="59"/>
      <c r="B384" s="60" t="s">
        <v>34</v>
      </c>
      <c r="C384" s="94" t="s">
        <v>472</v>
      </c>
      <c r="D384" s="30">
        <v>50</v>
      </c>
      <c r="E384" s="31" t="s">
        <v>18</v>
      </c>
      <c r="F384" s="57"/>
      <c r="G384" s="57"/>
      <c r="H384" s="32">
        <f t="shared" ref="H384:H389" si="127">SUM(F384:G384)*D384</f>
        <v>0</v>
      </c>
      <c r="I384" s="32">
        <f t="shared" si="124"/>
        <v>0</v>
      </c>
      <c r="J384" s="32">
        <f t="shared" si="125"/>
        <v>0</v>
      </c>
      <c r="K384" s="33">
        <f t="shared" si="126"/>
        <v>0</v>
      </c>
    </row>
    <row r="385" spans="1:11" s="13" customFormat="1" ht="25.5">
      <c r="A385" s="59"/>
      <c r="B385" s="60" t="s">
        <v>473</v>
      </c>
      <c r="C385" s="94" t="s">
        <v>474</v>
      </c>
      <c r="D385" s="30">
        <v>750</v>
      </c>
      <c r="E385" s="31" t="s">
        <v>18</v>
      </c>
      <c r="F385" s="57"/>
      <c r="G385" s="57"/>
      <c r="H385" s="32">
        <f t="shared" si="127"/>
        <v>0</v>
      </c>
      <c r="I385" s="32">
        <f t="shared" si="124"/>
        <v>0</v>
      </c>
      <c r="J385" s="32">
        <f t="shared" si="125"/>
        <v>0</v>
      </c>
      <c r="K385" s="33">
        <f t="shared" si="126"/>
        <v>0</v>
      </c>
    </row>
    <row r="386" spans="1:11" s="13" customFormat="1" ht="25.5">
      <c r="A386" s="59"/>
      <c r="B386" s="60" t="s">
        <v>475</v>
      </c>
      <c r="C386" s="94" t="s">
        <v>476</v>
      </c>
      <c r="D386" s="30">
        <v>2</v>
      </c>
      <c r="E386" s="31" t="s">
        <v>288</v>
      </c>
      <c r="F386" s="57"/>
      <c r="G386" s="57"/>
      <c r="H386" s="32">
        <f t="shared" si="127"/>
        <v>0</v>
      </c>
      <c r="I386" s="32">
        <f t="shared" si="124"/>
        <v>0</v>
      </c>
      <c r="J386" s="32">
        <f t="shared" si="125"/>
        <v>0</v>
      </c>
      <c r="K386" s="33">
        <f t="shared" si="126"/>
        <v>0</v>
      </c>
    </row>
    <row r="387" spans="1:11" s="13" customFormat="1" ht="38.25">
      <c r="A387" s="59"/>
      <c r="B387" s="60" t="s">
        <v>477</v>
      </c>
      <c r="C387" s="96" t="s">
        <v>709</v>
      </c>
      <c r="D387" s="72">
        <v>1</v>
      </c>
      <c r="E387" s="31" t="s">
        <v>11</v>
      </c>
      <c r="F387" s="57"/>
      <c r="G387" s="57"/>
      <c r="H387" s="32">
        <f t="shared" si="127"/>
        <v>0</v>
      </c>
      <c r="I387" s="32">
        <f t="shared" si="124"/>
        <v>0</v>
      </c>
      <c r="J387" s="32">
        <f t="shared" si="125"/>
        <v>0</v>
      </c>
      <c r="K387" s="33">
        <f t="shared" si="126"/>
        <v>0</v>
      </c>
    </row>
    <row r="388" spans="1:11" s="13" customFormat="1" ht="42.75" customHeight="1">
      <c r="A388" s="59"/>
      <c r="B388" s="60" t="s">
        <v>478</v>
      </c>
      <c r="C388" s="94" t="s">
        <v>718</v>
      </c>
      <c r="D388" s="72">
        <v>1</v>
      </c>
      <c r="E388" s="31" t="s">
        <v>11</v>
      </c>
      <c r="F388" s="57"/>
      <c r="G388" s="57"/>
      <c r="H388" s="32">
        <f t="shared" si="127"/>
        <v>0</v>
      </c>
      <c r="I388" s="32">
        <f t="shared" si="124"/>
        <v>0</v>
      </c>
      <c r="J388" s="32">
        <f t="shared" si="125"/>
        <v>0</v>
      </c>
      <c r="K388" s="33">
        <f t="shared" si="126"/>
        <v>0</v>
      </c>
    </row>
    <row r="389" spans="1:11" s="13" customFormat="1" ht="25.5">
      <c r="A389" s="59"/>
      <c r="B389" s="60" t="s">
        <v>479</v>
      </c>
      <c r="C389" s="94" t="s">
        <v>531</v>
      </c>
      <c r="D389" s="30">
        <v>100</v>
      </c>
      <c r="E389" s="31" t="s">
        <v>18</v>
      </c>
      <c r="F389" s="57"/>
      <c r="G389" s="57"/>
      <c r="H389" s="32">
        <f t="shared" si="127"/>
        <v>0</v>
      </c>
      <c r="I389" s="32">
        <f t="shared" si="124"/>
        <v>0</v>
      </c>
      <c r="J389" s="32">
        <f t="shared" si="125"/>
        <v>0</v>
      </c>
      <c r="K389" s="33">
        <f t="shared" si="126"/>
        <v>0</v>
      </c>
    </row>
    <row r="390" spans="1:11">
      <c r="A390" s="59"/>
      <c r="B390" s="35">
        <v>8</v>
      </c>
      <c r="C390" s="110" t="s">
        <v>480</v>
      </c>
      <c r="D390" s="110"/>
      <c r="E390" s="110"/>
      <c r="F390" s="110"/>
      <c r="G390" s="110"/>
      <c r="H390" s="110"/>
      <c r="I390" s="110"/>
      <c r="J390" s="110"/>
      <c r="K390" s="111"/>
    </row>
    <row r="391" spans="1:11" s="13" customFormat="1">
      <c r="A391" s="59"/>
      <c r="B391" s="60" t="s">
        <v>35</v>
      </c>
      <c r="C391" s="25" t="s">
        <v>481</v>
      </c>
      <c r="D391" s="30">
        <v>1</v>
      </c>
      <c r="E391" s="31" t="s">
        <v>288</v>
      </c>
      <c r="F391" s="57"/>
      <c r="G391" s="57"/>
      <c r="H391" s="32">
        <f t="shared" ref="H391:H397" si="128">SUM(F391:G391)*D391</f>
        <v>0</v>
      </c>
      <c r="I391" s="32">
        <f t="shared" ref="I391:I397" si="129">IF(F391="x,xx","x,xx",ROUND(F391*(1+$K$4),2))</f>
        <v>0</v>
      </c>
      <c r="J391" s="32">
        <f t="shared" ref="J391:J397" si="130">IF(G391="x,xx","x,xx",ROUND(G391*(1+$K$4),2))</f>
        <v>0</v>
      </c>
      <c r="K391" s="33">
        <f t="shared" ref="K391:K397" si="131">SUM(I391:J391)*D391</f>
        <v>0</v>
      </c>
    </row>
    <row r="392" spans="1:11" s="13" customFormat="1" ht="15" customHeight="1">
      <c r="A392" s="59"/>
      <c r="B392" s="60" t="s">
        <v>151</v>
      </c>
      <c r="C392" s="25" t="s">
        <v>482</v>
      </c>
      <c r="D392" s="30">
        <v>2</v>
      </c>
      <c r="E392" s="31" t="s">
        <v>288</v>
      </c>
      <c r="F392" s="57"/>
      <c r="G392" s="57"/>
      <c r="H392" s="32">
        <f t="shared" si="128"/>
        <v>0</v>
      </c>
      <c r="I392" s="32">
        <f t="shared" si="129"/>
        <v>0</v>
      </c>
      <c r="J392" s="32">
        <f t="shared" si="130"/>
        <v>0</v>
      </c>
      <c r="K392" s="33">
        <f t="shared" si="131"/>
        <v>0</v>
      </c>
    </row>
    <row r="393" spans="1:11" s="13" customFormat="1" ht="15" customHeight="1">
      <c r="A393" s="59"/>
      <c r="B393" s="60" t="s">
        <v>36</v>
      </c>
      <c r="C393" s="25" t="s">
        <v>483</v>
      </c>
      <c r="D393" s="30">
        <v>300</v>
      </c>
      <c r="E393" s="31" t="s">
        <v>18</v>
      </c>
      <c r="F393" s="57"/>
      <c r="G393" s="57"/>
      <c r="H393" s="32">
        <f t="shared" si="128"/>
        <v>0</v>
      </c>
      <c r="I393" s="32">
        <f t="shared" si="129"/>
        <v>0</v>
      </c>
      <c r="J393" s="32">
        <f t="shared" si="130"/>
        <v>0</v>
      </c>
      <c r="K393" s="33">
        <f t="shared" si="131"/>
        <v>0</v>
      </c>
    </row>
    <row r="394" spans="1:11" s="13" customFormat="1" ht="16.5" customHeight="1">
      <c r="A394" s="59"/>
      <c r="B394" s="60" t="s">
        <v>37</v>
      </c>
      <c r="C394" s="25" t="s">
        <v>484</v>
      </c>
      <c r="D394" s="30">
        <v>1</v>
      </c>
      <c r="E394" s="31" t="s">
        <v>59</v>
      </c>
      <c r="F394" s="57"/>
      <c r="G394" s="57"/>
      <c r="H394" s="32">
        <f t="shared" si="128"/>
        <v>0</v>
      </c>
      <c r="I394" s="32">
        <f t="shared" si="129"/>
        <v>0</v>
      </c>
      <c r="J394" s="32">
        <f t="shared" si="130"/>
        <v>0</v>
      </c>
      <c r="K394" s="33">
        <f t="shared" si="131"/>
        <v>0</v>
      </c>
    </row>
    <row r="395" spans="1:11" s="13" customFormat="1">
      <c r="A395" s="59"/>
      <c r="B395" s="60" t="s">
        <v>38</v>
      </c>
      <c r="C395" s="25" t="s">
        <v>485</v>
      </c>
      <c r="D395" s="30">
        <v>12</v>
      </c>
      <c r="E395" s="31" t="s">
        <v>59</v>
      </c>
      <c r="F395" s="57"/>
      <c r="G395" s="57"/>
      <c r="H395" s="32">
        <f t="shared" si="128"/>
        <v>0</v>
      </c>
      <c r="I395" s="32">
        <f t="shared" si="129"/>
        <v>0</v>
      </c>
      <c r="J395" s="32">
        <f t="shared" si="130"/>
        <v>0</v>
      </c>
      <c r="K395" s="33">
        <f t="shared" si="131"/>
        <v>0</v>
      </c>
    </row>
    <row r="396" spans="1:11" s="13" customFormat="1" ht="25.5">
      <c r="A396" s="59"/>
      <c r="B396" s="60" t="s">
        <v>96</v>
      </c>
      <c r="C396" s="94" t="s">
        <v>486</v>
      </c>
      <c r="D396" s="30">
        <v>1</v>
      </c>
      <c r="E396" s="31" t="s">
        <v>59</v>
      </c>
      <c r="F396" s="57"/>
      <c r="G396" s="57"/>
      <c r="H396" s="32">
        <f t="shared" si="128"/>
        <v>0</v>
      </c>
      <c r="I396" s="32">
        <f t="shared" si="129"/>
        <v>0</v>
      </c>
      <c r="J396" s="32">
        <f t="shared" si="130"/>
        <v>0</v>
      </c>
      <c r="K396" s="33">
        <f t="shared" si="131"/>
        <v>0</v>
      </c>
    </row>
    <row r="397" spans="1:11" s="13" customFormat="1">
      <c r="A397" s="59"/>
      <c r="B397" s="60" t="s">
        <v>113</v>
      </c>
      <c r="C397" s="25" t="s">
        <v>719</v>
      </c>
      <c r="D397" s="30">
        <v>12</v>
      </c>
      <c r="E397" s="31" t="s">
        <v>59</v>
      </c>
      <c r="F397" s="57"/>
      <c r="G397" s="57"/>
      <c r="H397" s="32">
        <f t="shared" si="128"/>
        <v>0</v>
      </c>
      <c r="I397" s="32">
        <f t="shared" si="129"/>
        <v>0</v>
      </c>
      <c r="J397" s="32">
        <f t="shared" si="130"/>
        <v>0</v>
      </c>
      <c r="K397" s="33">
        <f t="shared" si="131"/>
        <v>0</v>
      </c>
    </row>
    <row r="398" spans="1:11">
      <c r="A398" s="59"/>
      <c r="B398" s="35">
        <v>9</v>
      </c>
      <c r="C398" s="110" t="s">
        <v>689</v>
      </c>
      <c r="D398" s="110"/>
      <c r="E398" s="110"/>
      <c r="F398" s="110"/>
      <c r="G398" s="110"/>
      <c r="H398" s="110"/>
      <c r="I398" s="110"/>
      <c r="J398" s="110"/>
      <c r="K398" s="111"/>
    </row>
    <row r="399" spans="1:11" s="15" customFormat="1">
      <c r="A399" s="84"/>
      <c r="B399" s="85" t="s">
        <v>488</v>
      </c>
      <c r="C399" s="53" t="s">
        <v>555</v>
      </c>
      <c r="D399" s="86">
        <v>8</v>
      </c>
      <c r="E399" s="87" t="s">
        <v>59</v>
      </c>
      <c r="F399" s="88"/>
      <c r="G399" s="88"/>
      <c r="H399" s="32">
        <f t="shared" ref="H399:H404" si="132">SUM(F399:G399)*D399</f>
        <v>0</v>
      </c>
      <c r="I399" s="32">
        <f t="shared" ref="I399:I404" si="133">IF(F399="x,xx","x,xx",ROUND(F399*(1+$K$4),2))</f>
        <v>0</v>
      </c>
      <c r="J399" s="32">
        <f t="shared" ref="J399:J404" si="134">IF(G399="x,xx","x,xx",ROUND(G399*(1+$K$4),2))</f>
        <v>0</v>
      </c>
      <c r="K399" s="33">
        <f t="shared" ref="K399:K404" si="135">SUM(I399:J399)*D399</f>
        <v>0</v>
      </c>
    </row>
    <row r="400" spans="1:11" s="15" customFormat="1">
      <c r="A400" s="84"/>
      <c r="B400" s="85" t="s">
        <v>490</v>
      </c>
      <c r="C400" s="53" t="s">
        <v>556</v>
      </c>
      <c r="D400" s="86">
        <v>5</v>
      </c>
      <c r="E400" s="87" t="s">
        <v>59</v>
      </c>
      <c r="F400" s="88"/>
      <c r="G400" s="88"/>
      <c r="H400" s="32">
        <f t="shared" si="132"/>
        <v>0</v>
      </c>
      <c r="I400" s="32">
        <f t="shared" si="133"/>
        <v>0</v>
      </c>
      <c r="J400" s="32">
        <f t="shared" si="134"/>
        <v>0</v>
      </c>
      <c r="K400" s="33">
        <f t="shared" si="135"/>
        <v>0</v>
      </c>
    </row>
    <row r="401" spans="1:11" s="15" customFormat="1">
      <c r="A401" s="84"/>
      <c r="B401" s="85" t="s">
        <v>557</v>
      </c>
      <c r="C401" s="53" t="s">
        <v>558</v>
      </c>
      <c r="D401" s="86">
        <v>5</v>
      </c>
      <c r="E401" s="87" t="s">
        <v>59</v>
      </c>
      <c r="F401" s="88"/>
      <c r="G401" s="88"/>
      <c r="H401" s="32">
        <f t="shared" si="132"/>
        <v>0</v>
      </c>
      <c r="I401" s="32">
        <f t="shared" si="133"/>
        <v>0</v>
      </c>
      <c r="J401" s="32">
        <f t="shared" si="134"/>
        <v>0</v>
      </c>
      <c r="K401" s="33">
        <f t="shared" si="135"/>
        <v>0</v>
      </c>
    </row>
    <row r="402" spans="1:11" s="15" customFormat="1">
      <c r="A402" s="84"/>
      <c r="B402" s="85" t="s">
        <v>559</v>
      </c>
      <c r="C402" s="53" t="s">
        <v>560</v>
      </c>
      <c r="D402" s="86">
        <v>3</v>
      </c>
      <c r="E402" s="87" t="s">
        <v>11</v>
      </c>
      <c r="F402" s="88"/>
      <c r="G402" s="88"/>
      <c r="H402" s="32">
        <f t="shared" si="132"/>
        <v>0</v>
      </c>
      <c r="I402" s="32">
        <f t="shared" si="133"/>
        <v>0</v>
      </c>
      <c r="J402" s="32">
        <f t="shared" si="134"/>
        <v>0</v>
      </c>
      <c r="K402" s="33">
        <f t="shared" si="135"/>
        <v>0</v>
      </c>
    </row>
    <row r="403" spans="1:11" s="15" customFormat="1">
      <c r="A403" s="84"/>
      <c r="B403" s="85" t="s">
        <v>561</v>
      </c>
      <c r="C403" s="53" t="s">
        <v>562</v>
      </c>
      <c r="D403" s="86">
        <v>2</v>
      </c>
      <c r="E403" s="87" t="s">
        <v>11</v>
      </c>
      <c r="F403" s="88"/>
      <c r="G403" s="88"/>
      <c r="H403" s="32">
        <f t="shared" si="132"/>
        <v>0</v>
      </c>
      <c r="I403" s="32">
        <f t="shared" si="133"/>
        <v>0</v>
      </c>
      <c r="J403" s="32">
        <f t="shared" si="134"/>
        <v>0</v>
      </c>
      <c r="K403" s="33">
        <f t="shared" si="135"/>
        <v>0</v>
      </c>
    </row>
    <row r="404" spans="1:11" s="15" customFormat="1">
      <c r="A404" s="84"/>
      <c r="B404" s="85" t="s">
        <v>563</v>
      </c>
      <c r="C404" s="53" t="s">
        <v>564</v>
      </c>
      <c r="D404" s="86">
        <v>5</v>
      </c>
      <c r="E404" s="87" t="s">
        <v>59</v>
      </c>
      <c r="F404" s="88"/>
      <c r="G404" s="88"/>
      <c r="H404" s="32">
        <f t="shared" si="132"/>
        <v>0</v>
      </c>
      <c r="I404" s="32">
        <f t="shared" si="133"/>
        <v>0</v>
      </c>
      <c r="J404" s="32">
        <f t="shared" si="134"/>
        <v>0</v>
      </c>
      <c r="K404" s="33">
        <f t="shared" si="135"/>
        <v>0</v>
      </c>
    </row>
    <row r="405" spans="1:11">
      <c r="A405" s="59"/>
      <c r="B405" s="35">
        <v>10</v>
      </c>
      <c r="C405" s="110" t="s">
        <v>487</v>
      </c>
      <c r="D405" s="110"/>
      <c r="E405" s="110"/>
      <c r="F405" s="110"/>
      <c r="G405" s="110"/>
      <c r="H405" s="110"/>
      <c r="I405" s="110"/>
      <c r="J405" s="110"/>
      <c r="K405" s="111"/>
    </row>
    <row r="406" spans="1:11" s="13" customFormat="1" ht="12.75" customHeight="1">
      <c r="A406" s="59"/>
      <c r="B406" s="50" t="s">
        <v>136</v>
      </c>
      <c r="C406" s="25" t="s">
        <v>489</v>
      </c>
      <c r="D406" s="30">
        <v>1</v>
      </c>
      <c r="E406" s="31" t="s">
        <v>59</v>
      </c>
      <c r="F406" s="57"/>
      <c r="G406" s="57"/>
      <c r="H406" s="32">
        <f>SUM(F406:G406)*D406</f>
        <v>0</v>
      </c>
      <c r="I406" s="32">
        <f>TRUNC(F406*(1+$K$4),2)</f>
        <v>0</v>
      </c>
      <c r="J406" s="32">
        <f>TRUNC(G406*(1+$K$4),2)</f>
        <v>0</v>
      </c>
      <c r="K406" s="33">
        <f>SUM(I406:J406)*D406</f>
        <v>0</v>
      </c>
    </row>
    <row r="407" spans="1:11" s="13" customFormat="1" ht="13.5" customHeight="1">
      <c r="A407" s="26"/>
      <c r="B407" s="29"/>
      <c r="C407" s="43" t="s">
        <v>54</v>
      </c>
      <c r="D407" s="30"/>
      <c r="E407" s="31"/>
      <c r="F407" s="44">
        <f>SUMPRODUCT(D201:D406,F201:F406)</f>
        <v>0</v>
      </c>
      <c r="G407" s="44">
        <f>SUMPRODUCT(D201:D406,G201:G406)</f>
        <v>0</v>
      </c>
      <c r="H407" s="44">
        <f>SUM(H201:H406)</f>
        <v>0</v>
      </c>
      <c r="I407" s="44">
        <f>SUMPRODUCT(D201:D406,I201:I406)</f>
        <v>0</v>
      </c>
      <c r="J407" s="44">
        <f>SUMPRODUCT(D201:D406,J201:J406)</f>
        <v>0</v>
      </c>
      <c r="K407" s="45">
        <f>SUM(K201:K406)</f>
        <v>0</v>
      </c>
    </row>
    <row r="408" spans="1:11" s="13" customFormat="1">
      <c r="A408" s="89"/>
      <c r="B408" s="90"/>
      <c r="C408" s="54" t="s">
        <v>22</v>
      </c>
      <c r="D408" s="91"/>
      <c r="E408" s="92"/>
      <c r="F408" s="55">
        <f>F407+F198+F155</f>
        <v>0</v>
      </c>
      <c r="G408" s="55">
        <f>G407+G198+G155</f>
        <v>0</v>
      </c>
      <c r="H408" s="56">
        <f>SUM(F408,G408)</f>
        <v>0</v>
      </c>
      <c r="I408" s="55">
        <f>I407+I198+I155</f>
        <v>0</v>
      </c>
      <c r="J408" s="55">
        <f>J407+J198+J155</f>
        <v>0</v>
      </c>
      <c r="K408" s="99">
        <f>SUM(I408,J408)</f>
        <v>0</v>
      </c>
    </row>
    <row r="409" spans="1:11" s="13" customFormat="1" ht="15.75" customHeight="1">
      <c r="A409" s="16"/>
      <c r="B409" s="16"/>
      <c r="C409" s="16"/>
      <c r="D409" s="17"/>
      <c r="E409" s="18"/>
      <c r="F409" s="16"/>
      <c r="G409" s="16"/>
      <c r="H409" s="16"/>
      <c r="I409" s="16"/>
      <c r="J409" s="16"/>
      <c r="K409" s="16"/>
    </row>
    <row r="410" spans="1:11" s="13" customFormat="1" ht="15.75" customHeight="1">
      <c r="A410" s="16"/>
      <c r="B410" s="16"/>
      <c r="C410" s="16"/>
      <c r="D410" s="17"/>
      <c r="E410" s="18"/>
      <c r="F410" s="16"/>
      <c r="G410" s="16"/>
      <c r="H410" s="16"/>
      <c r="I410" s="16"/>
      <c r="J410" s="16"/>
      <c r="K410" s="16"/>
    </row>
    <row r="411" spans="1:11" s="13" customFormat="1" ht="15.75" customHeight="1">
      <c r="A411" s="16"/>
      <c r="B411" s="16"/>
      <c r="C411" s="16"/>
      <c r="D411" s="17"/>
      <c r="E411" s="18"/>
      <c r="F411" s="16"/>
      <c r="G411" s="16"/>
      <c r="H411" s="16"/>
      <c r="I411" s="16"/>
      <c r="J411" s="16"/>
      <c r="K411" s="16"/>
    </row>
    <row r="412" spans="1:11" s="13" customFormat="1">
      <c r="A412" s="16"/>
      <c r="B412" s="16"/>
      <c r="C412" s="16"/>
      <c r="D412" s="17"/>
      <c r="E412" s="18"/>
      <c r="F412" s="16"/>
      <c r="G412" s="16"/>
      <c r="H412" s="16"/>
      <c r="I412" s="16"/>
      <c r="J412" s="16"/>
      <c r="K412" s="16"/>
    </row>
    <row r="413" spans="1:11" s="13" customFormat="1">
      <c r="A413" s="16"/>
      <c r="B413" s="16"/>
      <c r="C413" s="16"/>
      <c r="D413" s="17"/>
      <c r="E413" s="18"/>
      <c r="F413" s="16"/>
      <c r="G413" s="16"/>
      <c r="H413" s="16"/>
      <c r="I413" s="16"/>
      <c r="J413" s="16"/>
      <c r="K413" s="16"/>
    </row>
    <row r="414" spans="1:11" s="13" customFormat="1">
      <c r="A414" s="16"/>
      <c r="B414" s="16"/>
      <c r="C414" s="16"/>
      <c r="D414" s="17"/>
      <c r="E414" s="18"/>
      <c r="F414" s="16"/>
      <c r="G414" s="16"/>
      <c r="H414" s="16"/>
      <c r="I414" s="16"/>
      <c r="J414" s="16"/>
      <c r="K414" s="16"/>
    </row>
    <row r="415" spans="1:11" s="13" customFormat="1">
      <c r="A415" s="16"/>
      <c r="B415" s="16"/>
      <c r="C415" s="16"/>
      <c r="D415" s="17"/>
      <c r="E415" s="18"/>
      <c r="F415" s="16"/>
      <c r="G415" s="16"/>
      <c r="H415" s="16"/>
      <c r="I415" s="16"/>
      <c r="J415" s="16"/>
      <c r="K415" s="16"/>
    </row>
    <row r="416" spans="1:11">
      <c r="A416" s="16"/>
      <c r="B416" s="16"/>
      <c r="C416" s="16"/>
      <c r="E416" s="18"/>
    </row>
    <row r="417" spans="1:5">
      <c r="A417" s="16"/>
      <c r="B417" s="16"/>
      <c r="C417" s="16"/>
      <c r="E417" s="18"/>
    </row>
  </sheetData>
  <mergeCells count="73">
    <mergeCell ref="C157:K157"/>
    <mergeCell ref="C199:K199"/>
    <mergeCell ref="C200:K200"/>
    <mergeCell ref="C225:K225"/>
    <mergeCell ref="C303:K303"/>
    <mergeCell ref="C159:K159"/>
    <mergeCell ref="C161:K161"/>
    <mergeCell ref="C169:K169"/>
    <mergeCell ref="C182:K182"/>
    <mergeCell ref="A373:A379"/>
    <mergeCell ref="B373:B379"/>
    <mergeCell ref="D374:D379"/>
    <mergeCell ref="E374:E379"/>
    <mergeCell ref="F374:F379"/>
    <mergeCell ref="A7:H7"/>
    <mergeCell ref="F12:G12"/>
    <mergeCell ref="H12:H13"/>
    <mergeCell ref="I12:J12"/>
    <mergeCell ref="D12:D13"/>
    <mergeCell ref="E12:E13"/>
    <mergeCell ref="A9:K9"/>
    <mergeCell ref="A11:B11"/>
    <mergeCell ref="A10:B10"/>
    <mergeCell ref="A12:A13"/>
    <mergeCell ref="B12:B13"/>
    <mergeCell ref="K12:K13"/>
    <mergeCell ref="C12:C13"/>
    <mergeCell ref="J7:K7"/>
    <mergeCell ref="A1:H2"/>
    <mergeCell ref="A4:H4"/>
    <mergeCell ref="I4:J4"/>
    <mergeCell ref="A5:H5"/>
    <mergeCell ref="I1:K2"/>
    <mergeCell ref="I5:J6"/>
    <mergeCell ref="K5:K6"/>
    <mergeCell ref="A6:H6"/>
    <mergeCell ref="A3:K3"/>
    <mergeCell ref="C15:K15"/>
    <mergeCell ref="C17:K17"/>
    <mergeCell ref="C19:K19"/>
    <mergeCell ref="C22:K22"/>
    <mergeCell ref="C16:K16"/>
    <mergeCell ref="C24:K24"/>
    <mergeCell ref="C36:K36"/>
    <mergeCell ref="C46:K46"/>
    <mergeCell ref="C52:K52"/>
    <mergeCell ref="C55:K55"/>
    <mergeCell ref="C60:K60"/>
    <mergeCell ref="C68:K68"/>
    <mergeCell ref="C83:K83"/>
    <mergeCell ref="C41:K41"/>
    <mergeCell ref="C156:K156"/>
    <mergeCell ref="C123:K123"/>
    <mergeCell ref="C127:K127"/>
    <mergeCell ref="C131:K131"/>
    <mergeCell ref="C405:K405"/>
    <mergeCell ref="G374:G379"/>
    <mergeCell ref="H374:H379"/>
    <mergeCell ref="K374:K379"/>
    <mergeCell ref="C382:K382"/>
    <mergeCell ref="C390:K390"/>
    <mergeCell ref="I374:I379"/>
    <mergeCell ref="J374:J379"/>
    <mergeCell ref="C309:K309"/>
    <mergeCell ref="C354:K354"/>
    <mergeCell ref="C372:K372"/>
    <mergeCell ref="C308:K308"/>
    <mergeCell ref="C398:K398"/>
    <mergeCell ref="A8:K8"/>
    <mergeCell ref="C10:F10"/>
    <mergeCell ref="C11:F11"/>
    <mergeCell ref="H10:K10"/>
    <mergeCell ref="H11:K11"/>
  </mergeCells>
  <conditionalFormatting sqref="A333 A373:K373 C340:G340 A340 A380:G381 D342:G343 A343 C232 A375:E379 H375:H379 D359:G359 A359 C333:G333 C337:G338 A337:A338 A304:G307 A232:A233 E232:G233 A374:H374 K374:K379 L340:IM340 L304:IM307 L343:IM343 L333:IM333 L232:IM232 L359:IM359 L337:IM338 L373:IM381 L233:IO233">
    <cfRule type="containsText" dxfId="51" priority="67" stopIfTrue="1" operator="containsText" text="x,xx">
      <formula>NOT(ISERROR(SEARCH("x,xx",A232)))</formula>
    </cfRule>
  </conditionalFormatting>
  <conditionalFormatting sqref="D232">
    <cfRule type="containsText" dxfId="50" priority="51" stopIfTrue="1" operator="containsText" text="x,xx">
      <formula>NOT(ISERROR(SEARCH("x,xx",D232)))</formula>
    </cfRule>
  </conditionalFormatting>
  <conditionalFormatting sqref="D233">
    <cfRule type="containsText" dxfId="49" priority="50" stopIfTrue="1" operator="containsText" text="x,xx">
      <formula>NOT(ISERROR(SEARCH("x,xx",D233)))</formula>
    </cfRule>
  </conditionalFormatting>
  <conditionalFormatting sqref="F1:J2 F19:J19 F18:H18 F22:J22 F20:H21 F24:J24 F23:H23 F26:J26 F25:H25 F33:J33 F27:H32 F41:J42 F37:H40 F46:J47 F43:H45 F52:J52 F48:H51 F55:J55 F53:H54 F60:J60 F56:H59 F68:J69 F61:H67 F81:J81 F70:H80 F83:J84 F82:H82 F91:J91 F85:H90 F94:J94 F92:H93 F99:J99 F95:H98 F107:J107 F100:H106 F114:J114 F108:H113 F118:J118 F115:H117 F123:J123 F119:H122 F127:J127 F124:H126 F131:J131 F128:H130 F136:J136 F132:H135 F151:J151 F137:H150 F155:J157 F152:H154 F159:J159 F158:H158 F161:J161 F160:H160 F169:J169 F162:H168 F182:J182 F170:H181 F198:J201 F183:H197 F203:J203 F202:H202 F208:J208 F204:H207 F225:J225 F209:H224 F245:J245 F226:H244 F262:J262 F246:H261 F303:J303 F263:H302 F308:J310 F304:H307 F327:J327 F311:H326 F339:J339 F328:H338 F354:J354 F340:H353 F372:J373 F355:H371 F382:J382 F374:H381 F390:J390 F383:H389 F398:J398 F391:H397 F399:H404 F36:J36 F34:H35 F405:J1048576 F9:J9 F12:J17 G10:H11 F4:J7">
    <cfRule type="cellIs" dxfId="48" priority="49" operator="equal">
      <formula>"x,xx"</formula>
    </cfRule>
  </conditionalFormatting>
  <conditionalFormatting sqref="I18:J18">
    <cfRule type="cellIs" dxfId="47" priority="48" stopIfTrue="1" operator="equal">
      <formula>"X,XX"</formula>
    </cfRule>
  </conditionalFormatting>
  <conditionalFormatting sqref="I20:J21">
    <cfRule type="cellIs" dxfId="46" priority="47" stopIfTrue="1" operator="equal">
      <formula>"X,XX"</formula>
    </cfRule>
  </conditionalFormatting>
  <conditionalFormatting sqref="I23:J23">
    <cfRule type="cellIs" dxfId="45" priority="46" stopIfTrue="1" operator="equal">
      <formula>"X,XX"</formula>
    </cfRule>
  </conditionalFormatting>
  <conditionalFormatting sqref="I25:J25">
    <cfRule type="cellIs" dxfId="44" priority="45" stopIfTrue="1" operator="equal">
      <formula>"X,XX"</formula>
    </cfRule>
  </conditionalFormatting>
  <conditionalFormatting sqref="I27:J32">
    <cfRule type="cellIs" dxfId="43" priority="44" stopIfTrue="1" operator="equal">
      <formula>"X,XX"</formula>
    </cfRule>
  </conditionalFormatting>
  <conditionalFormatting sqref="I37:J40">
    <cfRule type="cellIs" dxfId="42" priority="43" stopIfTrue="1" operator="equal">
      <formula>"X,XX"</formula>
    </cfRule>
  </conditionalFormatting>
  <conditionalFormatting sqref="I43:J45">
    <cfRule type="cellIs" dxfId="41" priority="42" stopIfTrue="1" operator="equal">
      <formula>"X,XX"</formula>
    </cfRule>
  </conditionalFormatting>
  <conditionalFormatting sqref="I48:J51">
    <cfRule type="cellIs" dxfId="40" priority="41" stopIfTrue="1" operator="equal">
      <formula>"X,XX"</formula>
    </cfRule>
  </conditionalFormatting>
  <conditionalFormatting sqref="I53:J54">
    <cfRule type="cellIs" dxfId="39" priority="40" stopIfTrue="1" operator="equal">
      <formula>"X,XX"</formula>
    </cfRule>
  </conditionalFormatting>
  <conditionalFormatting sqref="I56:J59">
    <cfRule type="cellIs" dxfId="38" priority="39" stopIfTrue="1" operator="equal">
      <formula>"X,XX"</formula>
    </cfRule>
  </conditionalFormatting>
  <conditionalFormatting sqref="I61:J67">
    <cfRule type="cellIs" dxfId="37" priority="38" stopIfTrue="1" operator="equal">
      <formula>"X,XX"</formula>
    </cfRule>
  </conditionalFormatting>
  <conditionalFormatting sqref="I70:J80">
    <cfRule type="cellIs" dxfId="36" priority="37" stopIfTrue="1" operator="equal">
      <formula>"X,XX"</formula>
    </cfRule>
  </conditionalFormatting>
  <conditionalFormatting sqref="I82:J82">
    <cfRule type="cellIs" dxfId="35" priority="36" stopIfTrue="1" operator="equal">
      <formula>"X,XX"</formula>
    </cfRule>
  </conditionalFormatting>
  <conditionalFormatting sqref="I85:J90">
    <cfRule type="cellIs" dxfId="34" priority="35" stopIfTrue="1" operator="equal">
      <formula>"X,XX"</formula>
    </cfRule>
  </conditionalFormatting>
  <conditionalFormatting sqref="I92:J93">
    <cfRule type="cellIs" dxfId="33" priority="34" stopIfTrue="1" operator="equal">
      <formula>"X,XX"</formula>
    </cfRule>
  </conditionalFormatting>
  <conditionalFormatting sqref="I95:J98">
    <cfRule type="cellIs" dxfId="32" priority="33" stopIfTrue="1" operator="equal">
      <formula>"X,XX"</formula>
    </cfRule>
  </conditionalFormatting>
  <conditionalFormatting sqref="I100:J106">
    <cfRule type="cellIs" dxfId="31" priority="32" stopIfTrue="1" operator="equal">
      <formula>"X,XX"</formula>
    </cfRule>
  </conditionalFormatting>
  <conditionalFormatting sqref="I108:J113">
    <cfRule type="cellIs" dxfId="30" priority="31" stopIfTrue="1" operator="equal">
      <formula>"X,XX"</formula>
    </cfRule>
  </conditionalFormatting>
  <conditionalFormatting sqref="I115:J117">
    <cfRule type="cellIs" dxfId="29" priority="30" stopIfTrue="1" operator="equal">
      <formula>"X,XX"</formula>
    </cfRule>
  </conditionalFormatting>
  <conditionalFormatting sqref="I119:J122">
    <cfRule type="cellIs" dxfId="28" priority="29" stopIfTrue="1" operator="equal">
      <formula>"X,XX"</formula>
    </cfRule>
  </conditionalFormatting>
  <conditionalFormatting sqref="I124:J126">
    <cfRule type="cellIs" dxfId="27" priority="28" stopIfTrue="1" operator="equal">
      <formula>"X,XX"</formula>
    </cfRule>
  </conditionalFormatting>
  <conditionalFormatting sqref="I128:J130">
    <cfRule type="cellIs" dxfId="26" priority="27" stopIfTrue="1" operator="equal">
      <formula>"X,XX"</formula>
    </cfRule>
  </conditionalFormatting>
  <conditionalFormatting sqref="I132:J135">
    <cfRule type="cellIs" dxfId="25" priority="26" stopIfTrue="1" operator="equal">
      <formula>"X,XX"</formula>
    </cfRule>
  </conditionalFormatting>
  <conditionalFormatting sqref="I137:J150">
    <cfRule type="cellIs" dxfId="24" priority="25" stopIfTrue="1" operator="equal">
      <formula>"X,XX"</formula>
    </cfRule>
  </conditionalFormatting>
  <conditionalFormatting sqref="I152:J153">
    <cfRule type="cellIs" dxfId="23" priority="24" stopIfTrue="1" operator="equal">
      <formula>"X,XX"</formula>
    </cfRule>
  </conditionalFormatting>
  <conditionalFormatting sqref="I154:J154">
    <cfRule type="cellIs" dxfId="22" priority="23" stopIfTrue="1" operator="equal">
      <formula>"X,XX"</formula>
    </cfRule>
  </conditionalFormatting>
  <conditionalFormatting sqref="I158:J158">
    <cfRule type="cellIs" dxfId="21" priority="22" stopIfTrue="1" operator="equal">
      <formula>"X,XX"</formula>
    </cfRule>
  </conditionalFormatting>
  <conditionalFormatting sqref="I160:J160">
    <cfRule type="cellIs" dxfId="20" priority="21" stopIfTrue="1" operator="equal">
      <formula>"X,XX"</formula>
    </cfRule>
  </conditionalFormatting>
  <conditionalFormatting sqref="I162:J168">
    <cfRule type="cellIs" dxfId="19" priority="20" stopIfTrue="1" operator="equal">
      <formula>"X,XX"</formula>
    </cfRule>
  </conditionalFormatting>
  <conditionalFormatting sqref="I170:J181">
    <cfRule type="cellIs" dxfId="18" priority="19" stopIfTrue="1" operator="equal">
      <formula>"X,XX"</formula>
    </cfRule>
  </conditionalFormatting>
  <conditionalFormatting sqref="I183:J197">
    <cfRule type="cellIs" dxfId="17" priority="18" stopIfTrue="1" operator="equal">
      <formula>"X,XX"</formula>
    </cfRule>
  </conditionalFormatting>
  <conditionalFormatting sqref="I202:J202">
    <cfRule type="cellIs" dxfId="16" priority="17" stopIfTrue="1" operator="equal">
      <formula>"X,XX"</formula>
    </cfRule>
  </conditionalFormatting>
  <conditionalFormatting sqref="I204:J207">
    <cfRule type="cellIs" dxfId="15" priority="16" stopIfTrue="1" operator="equal">
      <formula>"X,XX"</formula>
    </cfRule>
  </conditionalFormatting>
  <conditionalFormatting sqref="I209:J224">
    <cfRule type="cellIs" dxfId="14" priority="15" stopIfTrue="1" operator="equal">
      <formula>"X,XX"</formula>
    </cfRule>
  </conditionalFormatting>
  <conditionalFormatting sqref="I226:J244">
    <cfRule type="cellIs" dxfId="13" priority="14" stopIfTrue="1" operator="equal">
      <formula>"X,XX"</formula>
    </cfRule>
  </conditionalFormatting>
  <conditionalFormatting sqref="I246:J261">
    <cfRule type="cellIs" dxfId="12" priority="13" stopIfTrue="1" operator="equal">
      <formula>"X,XX"</formula>
    </cfRule>
  </conditionalFormatting>
  <conditionalFormatting sqref="I263:J302">
    <cfRule type="cellIs" dxfId="11" priority="12" stopIfTrue="1" operator="equal">
      <formula>"X,XX"</formula>
    </cfRule>
  </conditionalFormatting>
  <conditionalFormatting sqref="I304:J307">
    <cfRule type="cellIs" dxfId="10" priority="11" stopIfTrue="1" operator="equal">
      <formula>"X,XX"</formula>
    </cfRule>
  </conditionalFormatting>
  <conditionalFormatting sqref="I311:J326">
    <cfRule type="cellIs" dxfId="9" priority="10" stopIfTrue="1" operator="equal">
      <formula>"X,XX"</formula>
    </cfRule>
  </conditionalFormatting>
  <conditionalFormatting sqref="I328:J338">
    <cfRule type="cellIs" dxfId="8" priority="9" stopIfTrue="1" operator="equal">
      <formula>"X,XX"</formula>
    </cfRule>
  </conditionalFormatting>
  <conditionalFormatting sqref="I340:J353">
    <cfRule type="cellIs" dxfId="7" priority="8" stopIfTrue="1" operator="equal">
      <formula>"X,XX"</formula>
    </cfRule>
  </conditionalFormatting>
  <conditionalFormatting sqref="I355:J371">
    <cfRule type="cellIs" dxfId="6" priority="7" stopIfTrue="1" operator="equal">
      <formula>"X,XX"</formula>
    </cfRule>
  </conditionalFormatting>
  <conditionalFormatting sqref="I374:J374 I380:J381">
    <cfRule type="cellIs" dxfId="5" priority="6" stopIfTrue="1" operator="equal">
      <formula>"X,XX"</formula>
    </cfRule>
  </conditionalFormatting>
  <conditionalFormatting sqref="I383:J389">
    <cfRule type="cellIs" dxfId="4" priority="5" stopIfTrue="1" operator="equal">
      <formula>"X,XX"</formula>
    </cfRule>
  </conditionalFormatting>
  <conditionalFormatting sqref="I391:J397">
    <cfRule type="cellIs" dxfId="3" priority="4" stopIfTrue="1" operator="equal">
      <formula>"X,XX"</formula>
    </cfRule>
  </conditionalFormatting>
  <conditionalFormatting sqref="I399:J404">
    <cfRule type="cellIs" dxfId="2" priority="3" stopIfTrue="1" operator="equal">
      <formula>"X,XX"</formula>
    </cfRule>
  </conditionalFormatting>
  <conditionalFormatting sqref="I34:J35">
    <cfRule type="cellIs" dxfId="1" priority="2" stopIfTrue="1" operator="equal">
      <formula>"X,XX"</formula>
    </cfRule>
  </conditionalFormatting>
  <conditionalFormatting sqref="C229">
    <cfRule type="containsText" dxfId="0" priority="1" stopIfTrue="1" operator="containsText" text="x,xx">
      <formula>NOT(ISERROR(SEARCH("x,xx",C229)))</formula>
    </cfRule>
  </conditionalFormatting>
  <pageMargins left="0.51181102362204722" right="0.51181102362204722" top="0.78740157480314965" bottom="0.78740157480314965" header="0.31496062992125984" footer="0.31496062992125984"/>
  <pageSetup paperSize="9" scale="66" fitToHeight="20" orientation="landscape" r:id="rId1"/>
  <headerFooter>
    <oddHeader xml:space="preserve">&amp;L&amp;G
</oddHeader>
    <oddFooter>&amp;LÁREA:                                  EXEC.:                                                                    CONF.:                                AUTORIZ.:&amp;RPag. &amp;P/&amp;N</oddFooter>
  </headerFooter>
  <ignoredErrors>
    <ignoredError sqref="H74:H75 H44" 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Justificada</vt:lpstr>
      <vt:lpstr>'Planilha Justificada'!Titulos_de_impressao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Gustavo Barcellos Puggina</cp:lastModifiedBy>
  <cp:lastPrinted>2019-07-04T12:11:32Z</cp:lastPrinted>
  <dcterms:created xsi:type="dcterms:W3CDTF">2000-05-25T11:19:14Z</dcterms:created>
  <dcterms:modified xsi:type="dcterms:W3CDTF">2019-07-23T17:28:01Z</dcterms:modified>
</cp:coreProperties>
</file>